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20" windowWidth="17115" windowHeight="8700" activeTab="1"/>
  </bookViews>
  <sheets>
    <sheet name="Детский сад" sheetId="5" r:id="rId1"/>
    <sheet name="Ясли" sheetId="4" r:id="rId2"/>
    <sheet name="Лист2" sheetId="2" r:id="rId3"/>
    <sheet name="Лист3" sheetId="3" r:id="rId4"/>
  </sheets>
  <calcPr calcId="145621"/>
</workbook>
</file>

<file path=xl/calcChain.xml><?xml version="1.0" encoding="utf-8"?>
<calcChain xmlns="http://schemas.openxmlformats.org/spreadsheetml/2006/main">
  <c r="C100" i="5" l="1"/>
  <c r="G100" i="5"/>
  <c r="D216" i="5"/>
  <c r="E216" i="5"/>
  <c r="F216" i="5"/>
  <c r="G216" i="5"/>
  <c r="H216" i="5"/>
  <c r="C216" i="5"/>
  <c r="D211" i="5"/>
  <c r="E211" i="5"/>
  <c r="F211" i="5"/>
  <c r="G211" i="5"/>
  <c r="H211" i="5"/>
  <c r="C211" i="5"/>
  <c r="D204" i="5"/>
  <c r="E204" i="5"/>
  <c r="F204" i="5"/>
  <c r="G204" i="5"/>
  <c r="H204" i="5"/>
  <c r="C204" i="5"/>
  <c r="D202" i="5"/>
  <c r="E202" i="5"/>
  <c r="F202" i="5"/>
  <c r="G202" i="5"/>
  <c r="H202" i="5"/>
  <c r="C202" i="5"/>
  <c r="C217" i="5" s="1"/>
  <c r="D195" i="5"/>
  <c r="E195" i="5"/>
  <c r="F195" i="5"/>
  <c r="G195" i="5"/>
  <c r="H195" i="5"/>
  <c r="C195" i="5"/>
  <c r="D189" i="5"/>
  <c r="E189" i="5"/>
  <c r="F189" i="5"/>
  <c r="G189" i="5"/>
  <c r="H189" i="5"/>
  <c r="C189" i="5"/>
  <c r="D183" i="5"/>
  <c r="E183" i="5"/>
  <c r="F183" i="5"/>
  <c r="G183" i="5"/>
  <c r="H183" i="5"/>
  <c r="C183" i="5"/>
  <c r="D181" i="5"/>
  <c r="E181" i="5"/>
  <c r="F181" i="5"/>
  <c r="G181" i="5"/>
  <c r="H181" i="5"/>
  <c r="C181" i="5"/>
  <c r="C196" i="5" s="1"/>
  <c r="D175" i="5"/>
  <c r="E175" i="5"/>
  <c r="F175" i="5"/>
  <c r="G175" i="5"/>
  <c r="H175" i="5"/>
  <c r="C175" i="5"/>
  <c r="D170" i="5"/>
  <c r="E170" i="5"/>
  <c r="F170" i="5"/>
  <c r="G170" i="5"/>
  <c r="H170" i="5"/>
  <c r="C170" i="5"/>
  <c r="D162" i="5"/>
  <c r="E162" i="5"/>
  <c r="F162" i="5"/>
  <c r="G162" i="5"/>
  <c r="H162" i="5"/>
  <c r="C162" i="5"/>
  <c r="D160" i="5"/>
  <c r="E160" i="5"/>
  <c r="F160" i="5"/>
  <c r="G160" i="5"/>
  <c r="H160" i="5"/>
  <c r="C160" i="5"/>
  <c r="C176" i="5" s="1"/>
  <c r="D153" i="5"/>
  <c r="E153" i="5"/>
  <c r="F153" i="5"/>
  <c r="G153" i="5"/>
  <c r="H153" i="5"/>
  <c r="C153" i="5"/>
  <c r="D147" i="5"/>
  <c r="E147" i="5"/>
  <c r="F147" i="5"/>
  <c r="G147" i="5"/>
  <c r="H147" i="5"/>
  <c r="C147" i="5"/>
  <c r="D141" i="5"/>
  <c r="E141" i="5"/>
  <c r="F141" i="5"/>
  <c r="G141" i="5"/>
  <c r="H141" i="5"/>
  <c r="C141" i="5"/>
  <c r="D139" i="5"/>
  <c r="E139" i="5"/>
  <c r="F139" i="5"/>
  <c r="G139" i="5"/>
  <c r="H139" i="5"/>
  <c r="C139" i="5"/>
  <c r="C154" i="5" s="1"/>
  <c r="D132" i="5"/>
  <c r="E132" i="5"/>
  <c r="F132" i="5"/>
  <c r="G132" i="5"/>
  <c r="H132" i="5"/>
  <c r="C132" i="5"/>
  <c r="D126" i="5"/>
  <c r="E126" i="5"/>
  <c r="F126" i="5"/>
  <c r="G126" i="5"/>
  <c r="H126" i="5"/>
  <c r="C126" i="5"/>
  <c r="D120" i="5"/>
  <c r="E120" i="5"/>
  <c r="F120" i="5"/>
  <c r="G120" i="5"/>
  <c r="H120" i="5"/>
  <c r="C120" i="5"/>
  <c r="E118" i="5"/>
  <c r="F118" i="5"/>
  <c r="G118" i="5"/>
  <c r="H118" i="5"/>
  <c r="D118" i="5"/>
  <c r="C118" i="5"/>
  <c r="C133" i="5" s="1"/>
  <c r="D111" i="5"/>
  <c r="E111" i="5"/>
  <c r="F111" i="5"/>
  <c r="G111" i="5"/>
  <c r="H111" i="5"/>
  <c r="C111" i="5"/>
  <c r="D106" i="5"/>
  <c r="E106" i="5"/>
  <c r="F106" i="5"/>
  <c r="G106" i="5"/>
  <c r="H106" i="5"/>
  <c r="C106" i="5"/>
  <c r="D100" i="5"/>
  <c r="E100" i="5"/>
  <c r="F100" i="5"/>
  <c r="H100" i="5"/>
  <c r="E97" i="5"/>
  <c r="F97" i="5"/>
  <c r="G97" i="5"/>
  <c r="H97" i="5"/>
  <c r="D97" i="5"/>
  <c r="C97" i="5"/>
  <c r="C112" i="5" s="1"/>
  <c r="D91" i="5"/>
  <c r="E91" i="5"/>
  <c r="F91" i="5"/>
  <c r="G91" i="5"/>
  <c r="H91" i="5"/>
  <c r="C91" i="5"/>
  <c r="D86" i="5"/>
  <c r="E86" i="5"/>
  <c r="F86" i="5"/>
  <c r="G86" i="5"/>
  <c r="H86" i="5"/>
  <c r="C86" i="5"/>
  <c r="D79" i="5"/>
  <c r="E79" i="5"/>
  <c r="F79" i="5"/>
  <c r="G79" i="5"/>
  <c r="H79" i="5"/>
  <c r="C79" i="5"/>
  <c r="D77" i="5"/>
  <c r="E77" i="5"/>
  <c r="F77" i="5"/>
  <c r="G77" i="5"/>
  <c r="G92" i="5" s="1"/>
  <c r="H77" i="5"/>
  <c r="C77" i="5"/>
  <c r="C92" i="5" s="1"/>
  <c r="D70" i="5"/>
  <c r="E70" i="5"/>
  <c r="F70" i="5"/>
  <c r="G70" i="5"/>
  <c r="H70" i="5"/>
  <c r="C70" i="5"/>
  <c r="D65" i="5"/>
  <c r="E65" i="5"/>
  <c r="F65" i="5"/>
  <c r="G65" i="5"/>
  <c r="H65" i="5"/>
  <c r="C65" i="5"/>
  <c r="D58" i="5"/>
  <c r="E58" i="5"/>
  <c r="F58" i="5"/>
  <c r="G58" i="5"/>
  <c r="H58" i="5"/>
  <c r="C58" i="5"/>
  <c r="D56" i="5"/>
  <c r="E56" i="5"/>
  <c r="F56" i="5"/>
  <c r="G56" i="5"/>
  <c r="H56" i="5"/>
  <c r="C56" i="5"/>
  <c r="C71" i="5" s="1"/>
  <c r="D49" i="5"/>
  <c r="E49" i="5"/>
  <c r="F49" i="5"/>
  <c r="G49" i="5"/>
  <c r="H49" i="5"/>
  <c r="C49" i="5"/>
  <c r="D43" i="5"/>
  <c r="E43" i="5"/>
  <c r="F43" i="5"/>
  <c r="G43" i="5"/>
  <c r="H43" i="5"/>
  <c r="C43" i="5"/>
  <c r="D35" i="5"/>
  <c r="E35" i="5"/>
  <c r="F35" i="5"/>
  <c r="G35" i="5"/>
  <c r="H35" i="5"/>
  <c r="C35" i="5"/>
  <c r="D33" i="5"/>
  <c r="E33" i="5"/>
  <c r="F33" i="5"/>
  <c r="G33" i="5"/>
  <c r="G50" i="5" s="1"/>
  <c r="H33" i="5"/>
  <c r="C33" i="5"/>
  <c r="C50" i="5" s="1"/>
  <c r="D27" i="5"/>
  <c r="E27" i="5"/>
  <c r="F27" i="5"/>
  <c r="G27" i="5"/>
  <c r="H27" i="5"/>
  <c r="C27" i="5"/>
  <c r="D21" i="5"/>
  <c r="E21" i="5"/>
  <c r="F21" i="5"/>
  <c r="G21" i="5"/>
  <c r="H21" i="5"/>
  <c r="C21" i="5"/>
  <c r="D14" i="5"/>
  <c r="E14" i="5"/>
  <c r="F14" i="5"/>
  <c r="G14" i="5"/>
  <c r="H14" i="5"/>
  <c r="C14" i="5"/>
  <c r="D12" i="5"/>
  <c r="E12" i="5"/>
  <c r="F12" i="5"/>
  <c r="G12" i="5"/>
  <c r="H12" i="5"/>
  <c r="C12" i="5"/>
  <c r="C28" i="5" s="1"/>
  <c r="C218" i="5" s="1"/>
  <c r="D215" i="4"/>
  <c r="E215" i="4"/>
  <c r="F215" i="4"/>
  <c r="G215" i="4"/>
  <c r="H215" i="4"/>
  <c r="C215" i="4"/>
  <c r="D210" i="4"/>
  <c r="E210" i="4"/>
  <c r="F210" i="4"/>
  <c r="G210" i="4"/>
  <c r="H210" i="4"/>
  <c r="C210" i="4"/>
  <c r="D203" i="4"/>
  <c r="E203" i="4"/>
  <c r="F203" i="4"/>
  <c r="G203" i="4"/>
  <c r="H203" i="4"/>
  <c r="C203" i="4"/>
  <c r="D201" i="4"/>
  <c r="E201" i="4"/>
  <c r="F201" i="4"/>
  <c r="G201" i="4"/>
  <c r="H201" i="4"/>
  <c r="C201" i="4"/>
  <c r="C216" i="4" s="1"/>
  <c r="D194" i="4"/>
  <c r="E194" i="4"/>
  <c r="F194" i="4"/>
  <c r="G194" i="4"/>
  <c r="H194" i="4"/>
  <c r="C194" i="4"/>
  <c r="D188" i="4"/>
  <c r="E188" i="4"/>
  <c r="F188" i="4"/>
  <c r="G188" i="4"/>
  <c r="H188" i="4"/>
  <c r="C188" i="4"/>
  <c r="D182" i="4"/>
  <c r="E182" i="4"/>
  <c r="F182" i="4"/>
  <c r="G182" i="4"/>
  <c r="H182" i="4"/>
  <c r="C182" i="4"/>
  <c r="D180" i="4"/>
  <c r="E180" i="4"/>
  <c r="F180" i="4"/>
  <c r="G180" i="4"/>
  <c r="H180" i="4"/>
  <c r="C180" i="4"/>
  <c r="C195" i="4" s="1"/>
  <c r="D174" i="4"/>
  <c r="E174" i="4"/>
  <c r="F174" i="4"/>
  <c r="G174" i="4"/>
  <c r="H174" i="4"/>
  <c r="C174" i="4"/>
  <c r="D169" i="4"/>
  <c r="E169" i="4"/>
  <c r="F169" i="4"/>
  <c r="G169" i="4"/>
  <c r="H169" i="4"/>
  <c r="C169" i="4"/>
  <c r="D161" i="4"/>
  <c r="E161" i="4"/>
  <c r="F161" i="4"/>
  <c r="G161" i="4"/>
  <c r="H161" i="4"/>
  <c r="C161" i="4"/>
  <c r="D159" i="4"/>
  <c r="E159" i="4"/>
  <c r="F159" i="4"/>
  <c r="G159" i="4"/>
  <c r="H159" i="4"/>
  <c r="C159" i="4"/>
  <c r="C175" i="4" s="1"/>
  <c r="D152" i="4"/>
  <c r="E152" i="4"/>
  <c r="F152" i="4"/>
  <c r="G152" i="4"/>
  <c r="H152" i="4"/>
  <c r="C152" i="4"/>
  <c r="D146" i="4"/>
  <c r="E146" i="4"/>
  <c r="F146" i="4"/>
  <c r="G146" i="4"/>
  <c r="H146" i="4"/>
  <c r="C146" i="4"/>
  <c r="D140" i="4"/>
  <c r="E140" i="4"/>
  <c r="F140" i="4"/>
  <c r="G140" i="4"/>
  <c r="H140" i="4"/>
  <c r="C140" i="4"/>
  <c r="D138" i="4"/>
  <c r="E138" i="4"/>
  <c r="F138" i="4"/>
  <c r="G138" i="4"/>
  <c r="H138" i="4"/>
  <c r="C138" i="4"/>
  <c r="C153" i="4" s="1"/>
  <c r="D131" i="4"/>
  <c r="E131" i="4"/>
  <c r="F131" i="4"/>
  <c r="G131" i="4"/>
  <c r="H131" i="4"/>
  <c r="C131" i="4"/>
  <c r="D125" i="4"/>
  <c r="E125" i="4"/>
  <c r="F125" i="4"/>
  <c r="G125" i="4"/>
  <c r="H125" i="4"/>
  <c r="C125" i="4"/>
  <c r="D119" i="4"/>
  <c r="E119" i="4"/>
  <c r="F119" i="4"/>
  <c r="G119" i="4"/>
  <c r="H119" i="4"/>
  <c r="C119" i="4"/>
  <c r="E117" i="4"/>
  <c r="F117" i="4"/>
  <c r="G117" i="4"/>
  <c r="H117" i="4"/>
  <c r="D117" i="4"/>
  <c r="C117" i="4"/>
  <c r="C132" i="4" s="1"/>
  <c r="D110" i="4"/>
  <c r="E110" i="4"/>
  <c r="F110" i="4"/>
  <c r="G110" i="4"/>
  <c r="H110" i="4"/>
  <c r="C110" i="4"/>
  <c r="D105" i="4"/>
  <c r="E105" i="4"/>
  <c r="F105" i="4"/>
  <c r="G105" i="4"/>
  <c r="H105" i="4"/>
  <c r="C105" i="4"/>
  <c r="D99" i="4"/>
  <c r="E99" i="4"/>
  <c r="F99" i="4"/>
  <c r="G99" i="4"/>
  <c r="H99" i="4"/>
  <c r="C99" i="4"/>
  <c r="E97" i="4"/>
  <c r="F97" i="4"/>
  <c r="G97" i="4"/>
  <c r="G111" i="4" s="1"/>
  <c r="H97" i="4"/>
  <c r="D97" i="4"/>
  <c r="C97" i="4"/>
  <c r="C111" i="4" s="1"/>
  <c r="D91" i="4"/>
  <c r="E91" i="4"/>
  <c r="F91" i="4"/>
  <c r="G91" i="4"/>
  <c r="H91" i="4"/>
  <c r="C91" i="4"/>
  <c r="D86" i="4"/>
  <c r="E86" i="4"/>
  <c r="F86" i="4"/>
  <c r="G86" i="4"/>
  <c r="H86" i="4"/>
  <c r="C86" i="4"/>
  <c r="D79" i="4"/>
  <c r="E79" i="4"/>
  <c r="F79" i="4"/>
  <c r="G79" i="4"/>
  <c r="H79" i="4"/>
  <c r="C79" i="4"/>
  <c r="D77" i="4"/>
  <c r="E77" i="4"/>
  <c r="F77" i="4"/>
  <c r="G77" i="4"/>
  <c r="G92" i="4" s="1"/>
  <c r="H77" i="4"/>
  <c r="C77" i="4"/>
  <c r="C92" i="4" s="1"/>
  <c r="D70" i="4"/>
  <c r="E70" i="4"/>
  <c r="F70" i="4"/>
  <c r="G70" i="4"/>
  <c r="H70" i="4"/>
  <c r="C70" i="4"/>
  <c r="D65" i="4"/>
  <c r="E65" i="4"/>
  <c r="F65" i="4"/>
  <c r="G65" i="4"/>
  <c r="H65" i="4"/>
  <c r="C65" i="4"/>
  <c r="D58" i="4"/>
  <c r="E58" i="4"/>
  <c r="F58" i="4"/>
  <c r="G58" i="4"/>
  <c r="H58" i="4"/>
  <c r="C58" i="4"/>
  <c r="D56" i="4"/>
  <c r="E56" i="4"/>
  <c r="F56" i="4"/>
  <c r="G56" i="4"/>
  <c r="G71" i="4" s="1"/>
  <c r="H56" i="4"/>
  <c r="C56" i="4"/>
  <c r="C71" i="4" s="1"/>
  <c r="D49" i="4"/>
  <c r="E49" i="4"/>
  <c r="F49" i="4"/>
  <c r="G49" i="4"/>
  <c r="H49" i="4"/>
  <c r="C49" i="4"/>
  <c r="D43" i="4"/>
  <c r="E43" i="4"/>
  <c r="F43" i="4"/>
  <c r="G43" i="4"/>
  <c r="H43" i="4"/>
  <c r="C43" i="4"/>
  <c r="D35" i="4"/>
  <c r="E35" i="4"/>
  <c r="F35" i="4"/>
  <c r="G35" i="4"/>
  <c r="H35" i="4"/>
  <c r="C35" i="4"/>
  <c r="D33" i="4"/>
  <c r="E33" i="4"/>
  <c r="F33" i="4"/>
  <c r="G33" i="4"/>
  <c r="H33" i="4"/>
  <c r="C33" i="4"/>
  <c r="C50" i="4" s="1"/>
  <c r="D27" i="4"/>
  <c r="E27" i="4"/>
  <c r="F27" i="4"/>
  <c r="G27" i="4"/>
  <c r="H27" i="4"/>
  <c r="C27" i="4"/>
  <c r="D21" i="4"/>
  <c r="E21" i="4"/>
  <c r="F21" i="4"/>
  <c r="G21" i="4"/>
  <c r="H21" i="4"/>
  <c r="C21" i="4"/>
  <c r="D14" i="4"/>
  <c r="E14" i="4"/>
  <c r="F14" i="4"/>
  <c r="G14" i="4"/>
  <c r="H14" i="4"/>
  <c r="C14" i="4"/>
  <c r="D12" i="4"/>
  <c r="E12" i="4"/>
  <c r="F12" i="4"/>
  <c r="G12" i="4"/>
  <c r="H12" i="4"/>
  <c r="C12" i="4"/>
  <c r="C28" i="4" s="1"/>
  <c r="C217" i="4" s="1"/>
  <c r="M116" i="5"/>
  <c r="G71" i="5" l="1"/>
  <c r="G218" i="5" s="1"/>
  <c r="G176" i="5"/>
  <c r="G195" i="4"/>
  <c r="G217" i="5"/>
  <c r="G216" i="4"/>
  <c r="G196" i="5"/>
  <c r="G175" i="4"/>
  <c r="G154" i="5"/>
  <c r="G153" i="4"/>
  <c r="G133" i="5"/>
  <c r="G132" i="4"/>
  <c r="G112" i="5"/>
  <c r="G28" i="4"/>
  <c r="G50" i="4"/>
  <c r="G217" i="4" l="1"/>
</calcChain>
</file>

<file path=xl/sharedStrings.xml><?xml version="1.0" encoding="utf-8"?>
<sst xmlns="http://schemas.openxmlformats.org/spreadsheetml/2006/main" count="981" uniqueCount="245">
  <si>
    <t>Категория:</t>
  </si>
  <si>
    <t>Пищевые вещества, г</t>
  </si>
  <si>
    <t>Прием пищи</t>
  </si>
  <si>
    <t>Наименование блюда</t>
  </si>
  <si>
    <t>Выход блюда</t>
  </si>
  <si>
    <t>Б</t>
  </si>
  <si>
    <t>Ж</t>
  </si>
  <si>
    <t>У</t>
  </si>
  <si>
    <t>Энергетическая ценность (ккал)</t>
  </si>
  <si>
    <t>Витамин С</t>
  </si>
  <si>
    <t>№ рецептуры</t>
  </si>
  <si>
    <t>Дети 1-3 лет</t>
  </si>
  <si>
    <t>День 1</t>
  </si>
  <si>
    <t>ЗАВТРАК</t>
  </si>
  <si>
    <t>5/4</t>
  </si>
  <si>
    <t>Каша манная молочная с маслом сливочным</t>
  </si>
  <si>
    <t>150</t>
  </si>
  <si>
    <t>204</t>
  </si>
  <si>
    <t>Масло (порциями)</t>
  </si>
  <si>
    <t>5</t>
  </si>
  <si>
    <t>117</t>
  </si>
  <si>
    <t>Батон нарезной</t>
  </si>
  <si>
    <t>20</t>
  </si>
  <si>
    <t>411</t>
  </si>
  <si>
    <t>Кофейный напиток</t>
  </si>
  <si>
    <t>180</t>
  </si>
  <si>
    <t>ЗАВТРАК 2</t>
  </si>
  <si>
    <t>134</t>
  </si>
  <si>
    <t>Сок вишневый</t>
  </si>
  <si>
    <t>140</t>
  </si>
  <si>
    <t>ОБЕД</t>
  </si>
  <si>
    <t>б/н</t>
  </si>
  <si>
    <t>Огурец</t>
  </si>
  <si>
    <t>70</t>
  </si>
  <si>
    <t>99</t>
  </si>
  <si>
    <t>СУП КАРТОФЕЛЬНЫЙ С ГОРОХОМ И ГРЕНКАМИ</t>
  </si>
  <si>
    <t>255</t>
  </si>
  <si>
    <t>Котлеты или биточки рыбные запеченные</t>
  </si>
  <si>
    <t>50</t>
  </si>
  <si>
    <t>264</t>
  </si>
  <si>
    <t>Картофель запеченный в сметанном соусе</t>
  </si>
  <si>
    <t>80</t>
  </si>
  <si>
    <t>6/10</t>
  </si>
  <si>
    <t>Компот из сухофруктов</t>
  </si>
  <si>
    <t>879</t>
  </si>
  <si>
    <t>Хлеб ржаной</t>
  </si>
  <si>
    <t>40</t>
  </si>
  <si>
    <t>УПЛОТНЕННЫЙ ПОЛДНИК</t>
  </si>
  <si>
    <t>21.1</t>
  </si>
  <si>
    <t>Макароны с сыром</t>
  </si>
  <si>
    <t>90</t>
  </si>
  <si>
    <t>385</t>
  </si>
  <si>
    <t>Ватрушка с творогом</t>
  </si>
  <si>
    <t>60</t>
  </si>
  <si>
    <t>ИТОГО ЗА ДЕНЬ:</t>
  </si>
  <si>
    <t>День 2</t>
  </si>
  <si>
    <t>781</t>
  </si>
  <si>
    <t>Суп молочный с макаронными изделиями</t>
  </si>
  <si>
    <t>200</t>
  </si>
  <si>
    <t>156</t>
  </si>
  <si>
    <t>Бутерброды с джемом или повидлом</t>
  </si>
  <si>
    <t>864</t>
  </si>
  <si>
    <t>Чай с сахаром</t>
  </si>
  <si>
    <t>368г</t>
  </si>
  <si>
    <t>Бананы свежие</t>
  </si>
  <si>
    <t>92</t>
  </si>
  <si>
    <t>Сельдь</t>
  </si>
  <si>
    <t>479</t>
  </si>
  <si>
    <t>Сметана</t>
  </si>
  <si>
    <t>136</t>
  </si>
  <si>
    <t>Борщ с капустой и картофелем</t>
  </si>
  <si>
    <t>172</t>
  </si>
  <si>
    <t>Картофель отварной</t>
  </si>
  <si>
    <t>71</t>
  </si>
  <si>
    <t>Котлеты, биточки, шницели</t>
  </si>
  <si>
    <t>127</t>
  </si>
  <si>
    <t>Компот из свежезамороженых ягод</t>
  </si>
  <si>
    <t>443</t>
  </si>
  <si>
    <t>Вареники  с картофелем из полуфабриката промышленного производства</t>
  </si>
  <si>
    <t>332</t>
  </si>
  <si>
    <t>Кисель из концентрата на плодовых или ягодных экстрактах</t>
  </si>
  <si>
    <t>118</t>
  </si>
  <si>
    <t>30</t>
  </si>
  <si>
    <t>54</t>
  </si>
  <si>
    <t>Икра свекольная или морковная</t>
  </si>
  <si>
    <t>День 3</t>
  </si>
  <si>
    <t>4/4</t>
  </si>
  <si>
    <t>Каша кукурузная молочная с маслом сливочным</t>
  </si>
  <si>
    <t>868</t>
  </si>
  <si>
    <t>Чай с молоком</t>
  </si>
  <si>
    <t>368д</t>
  </si>
  <si>
    <t>10/3</t>
  </si>
  <si>
    <t>Морковь тушеная</t>
  </si>
  <si>
    <t>478</t>
  </si>
  <si>
    <t>Суп с фрикадельками</t>
  </si>
  <si>
    <t>130</t>
  </si>
  <si>
    <t>245</t>
  </si>
  <si>
    <t>Рыба припущенная</t>
  </si>
  <si>
    <t>194</t>
  </si>
  <si>
    <t>Рис отварной</t>
  </si>
  <si>
    <t>2/10</t>
  </si>
  <si>
    <t>Компот из яблок и изюма</t>
  </si>
  <si>
    <t>89</t>
  </si>
  <si>
    <t>Рагу овощное с курицей</t>
  </si>
  <si>
    <t>276</t>
  </si>
  <si>
    <t>Напиток яблочно-лимонный</t>
  </si>
  <si>
    <t>491</t>
  </si>
  <si>
    <t>Ватрушка с джемом</t>
  </si>
  <si>
    <t>День 4</t>
  </si>
  <si>
    <t>94</t>
  </si>
  <si>
    <t>119.1</t>
  </si>
  <si>
    <t>25</t>
  </si>
  <si>
    <t>205</t>
  </si>
  <si>
    <t>Сыр (порциями)</t>
  </si>
  <si>
    <t>10</t>
  </si>
  <si>
    <t>4</t>
  </si>
  <si>
    <t>Горошек зеленый отварной</t>
  </si>
  <si>
    <t>45</t>
  </si>
  <si>
    <t>Свекольник</t>
  </si>
  <si>
    <t>377</t>
  </si>
  <si>
    <t>Голубцы ленивые</t>
  </si>
  <si>
    <t>160</t>
  </si>
  <si>
    <t>Компот из свежезамороженных ягод</t>
  </si>
  <si>
    <t>212</t>
  </si>
  <si>
    <t>Лапшевник с творогом</t>
  </si>
  <si>
    <t>Какао с молоком</t>
  </si>
  <si>
    <t>327</t>
  </si>
  <si>
    <t>День 5</t>
  </si>
  <si>
    <t>131</t>
  </si>
  <si>
    <t>Каша рисовая молочная</t>
  </si>
  <si>
    <t>180/4</t>
  </si>
  <si>
    <t>399г</t>
  </si>
  <si>
    <t>Сок яблочный</t>
  </si>
  <si>
    <t>165</t>
  </si>
  <si>
    <t>ПОМИДОР</t>
  </si>
  <si>
    <t>159</t>
  </si>
  <si>
    <t>Суп с рыбными консервами</t>
  </si>
  <si>
    <t>522</t>
  </si>
  <si>
    <t>Жаркое по-домашнему</t>
  </si>
  <si>
    <t>100</t>
  </si>
  <si>
    <t>398.1</t>
  </si>
  <si>
    <t>Вареники с творожным  фаршем с маслом</t>
  </si>
  <si>
    <t>120</t>
  </si>
  <si>
    <t>536</t>
  </si>
  <si>
    <t>День 6</t>
  </si>
  <si>
    <t>Каша молочная "Дружба"</t>
  </si>
  <si>
    <t>119.2</t>
  </si>
  <si>
    <t>35</t>
  </si>
  <si>
    <t>399ж</t>
  </si>
  <si>
    <t>Сок виноградный</t>
  </si>
  <si>
    <t>Кукуруза консервированная</t>
  </si>
  <si>
    <t>76</t>
  </si>
  <si>
    <t>БОРЩ ИЗ СВЕЖЕЙ КАПУСТЫ С КАРТОФЕЛЕМ И СМЕТАНОЙ С ДОБАВЛЕНИЕМ МОРСКОЙ КАПУСТЫ</t>
  </si>
  <si>
    <t>395.1</t>
  </si>
  <si>
    <t>Пельмени отварные с маслом</t>
  </si>
  <si>
    <t>348</t>
  </si>
  <si>
    <t>Компот из свежих плодов</t>
  </si>
  <si>
    <t>338</t>
  </si>
  <si>
    <t>Овощи тушеные</t>
  </si>
  <si>
    <t>273</t>
  </si>
  <si>
    <t>Мясо отварное</t>
  </si>
  <si>
    <t>40/8</t>
  </si>
  <si>
    <t>Сосиски отварные</t>
  </si>
  <si>
    <t>День 7</t>
  </si>
  <si>
    <t>316</t>
  </si>
  <si>
    <t>Каша пшеничная молочная</t>
  </si>
  <si>
    <t>399д</t>
  </si>
  <si>
    <t>Сок абрикосовый</t>
  </si>
  <si>
    <t>336</t>
  </si>
  <si>
    <t>Капуста тушеная (гарнир)</t>
  </si>
  <si>
    <t>85</t>
  </si>
  <si>
    <t>Суп картофельный с клецками</t>
  </si>
  <si>
    <t>102</t>
  </si>
  <si>
    <t>Мясо отварное тушеное с картофелем подомашнему</t>
  </si>
  <si>
    <t>110</t>
  </si>
  <si>
    <t>67</t>
  </si>
  <si>
    <t>Каша гречневая рассыпчатая</t>
  </si>
  <si>
    <t>609</t>
  </si>
  <si>
    <t>Печенье</t>
  </si>
  <si>
    <t>День 8</t>
  </si>
  <si>
    <t>272</t>
  </si>
  <si>
    <t>Каша из хлопьев овсяных «Геркулес» жидкая</t>
  </si>
  <si>
    <t>865</t>
  </si>
  <si>
    <t>Чай с вареньем, джемом или медом</t>
  </si>
  <si>
    <t>170</t>
  </si>
  <si>
    <t>368</t>
  </si>
  <si>
    <t>Яблоки свежие</t>
  </si>
  <si>
    <t>33</t>
  </si>
  <si>
    <t>Свекла тушеная</t>
  </si>
  <si>
    <t>871</t>
  </si>
  <si>
    <t>Щи из свежей капусты с картофелем</t>
  </si>
  <si>
    <t>285</t>
  </si>
  <si>
    <t>Тефтели мясные (полуфабрикат промышленного производства)</t>
  </si>
  <si>
    <t>ОВОЩИ ТУШЕНЫЕ</t>
  </si>
  <si>
    <t>Сырники творожные, запеченные</t>
  </si>
  <si>
    <t>65</t>
  </si>
  <si>
    <t>867</t>
  </si>
  <si>
    <t>Чай с лимоном</t>
  </si>
  <si>
    <t>День 9</t>
  </si>
  <si>
    <t>11/4</t>
  </si>
  <si>
    <t>Каша пшенная молочная с маслом сливочным</t>
  </si>
  <si>
    <t>Икра кабачковая</t>
  </si>
  <si>
    <t>769</t>
  </si>
  <si>
    <t>Суп крестьянский с крупой</t>
  </si>
  <si>
    <t>154</t>
  </si>
  <si>
    <t>Запеканка морковная с творогом</t>
  </si>
  <si>
    <t>Какао-напиток на молоке</t>
  </si>
  <si>
    <t>490</t>
  </si>
  <si>
    <t>Молоко сгущенное</t>
  </si>
  <si>
    <t>Груши свежие</t>
  </si>
  <si>
    <t>День 10</t>
  </si>
  <si>
    <t>2/4</t>
  </si>
  <si>
    <t>Каша гречневая молочная с маслом сливочным</t>
  </si>
  <si>
    <t>245(1)</t>
  </si>
  <si>
    <t>Рассольник ленинградский</t>
  </si>
  <si>
    <t>174</t>
  </si>
  <si>
    <t>Пюре картофельное</t>
  </si>
  <si>
    <t>104</t>
  </si>
  <si>
    <t>Печень по-строгановски</t>
  </si>
  <si>
    <t>85д</t>
  </si>
  <si>
    <t>Сок апельсиновый, вырабатываемый промышленностью, натуральный</t>
  </si>
  <si>
    <t>607.3</t>
  </si>
  <si>
    <t>Рыба запеченая с картофелем по-русски из промышленного филе</t>
  </si>
  <si>
    <t>470</t>
  </si>
  <si>
    <t>Булочка дорожная</t>
  </si>
  <si>
    <t>ИТОГО ЗА ВЕСЬ ПЕРИОД:</t>
  </si>
  <si>
    <t>СРЕДНЕЕ ЗНАЧЕНИЕ ЗА ПЕРИОД:</t>
  </si>
  <si>
    <t>Содержание белков, жиров, углеводов в меню за плановый период в % от калорийности</t>
  </si>
  <si>
    <t>Дети 3-7 лет</t>
  </si>
  <si>
    <t>6</t>
  </si>
  <si>
    <t>250</t>
  </si>
  <si>
    <t>230</t>
  </si>
  <si>
    <t>15</t>
  </si>
  <si>
    <t>250/5</t>
  </si>
  <si>
    <t>Напиток кисломолочный варенец</t>
  </si>
  <si>
    <t>Суп молочный с крупой гречневой</t>
  </si>
  <si>
    <t>Бутерброды с маслом</t>
  </si>
  <si>
    <t>Яблоко  свежее</t>
  </si>
  <si>
    <t>Яблоко свежее</t>
  </si>
  <si>
    <t>Фрукты цитрусовые (апельсин, мандарин)</t>
  </si>
  <si>
    <t>Пюре овощное</t>
  </si>
  <si>
    <t>Соус молочный (сладкий)</t>
  </si>
  <si>
    <t>Йогурт питьевой</t>
  </si>
  <si>
    <t>Напиток из шиповника</t>
  </si>
  <si>
    <t>Молоко кипяченное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</si>
</sst>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 Cyr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Alignment="1">
      <alignment vertical="center" wrapText="1"/>
    </xf>
    <xf numFmtId="1" fontId="1" fillId="0" borderId="0" xfId="0" applyNumberFormat="1" applyFont="1" applyAlignment="1">
      <alignment horizontal="right" vertical="center" wrapText="1"/>
    </xf>
    <xf numFmtId="1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0" fillId="0" borderId="0" xfId="0" applyAlignment="1">
      <alignment wrapText="1"/>
    </xf>
    <xf numFmtId="0" fontId="1" fillId="0" borderId="12" xfId="0" applyFont="1" applyBorder="1"/>
    <xf numFmtId="0" fontId="0" fillId="0" borderId="13" xfId="0" applyBorder="1" applyAlignment="1">
      <alignment wrapText="1"/>
    </xf>
    <xf numFmtId="0" fontId="0" fillId="0" borderId="14" xfId="0" applyBorder="1"/>
    <xf numFmtId="0" fontId="1" fillId="0" borderId="18" xfId="0" applyFont="1" applyBorder="1"/>
    <xf numFmtId="0" fontId="0" fillId="0" borderId="13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2" fontId="0" fillId="0" borderId="13" xfId="0" applyNumberForma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0" xfId="0" applyFont="1" applyAlignment="1">
      <alignment wrapText="1"/>
    </xf>
    <xf numFmtId="0" fontId="1" fillId="0" borderId="3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1" fillId="0" borderId="11" xfId="0" applyFont="1" applyBorder="1"/>
    <xf numFmtId="0" fontId="1" fillId="0" borderId="13" xfId="0" applyFont="1" applyBorder="1" applyAlignment="1">
      <alignment horizontal="center"/>
    </xf>
    <xf numFmtId="2" fontId="1" fillId="0" borderId="13" xfId="0" applyNumberFormat="1" applyFont="1" applyBorder="1" applyAlignment="1">
      <alignment horizontal="center"/>
    </xf>
    <xf numFmtId="0" fontId="1" fillId="0" borderId="14" xfId="0" applyFont="1" applyBorder="1"/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1" fillId="0" borderId="16" xfId="0" applyFont="1" applyBorder="1" applyAlignment="1">
      <alignment wrapText="1"/>
    </xf>
    <xf numFmtId="0" fontId="0" fillId="0" borderId="14" xfId="0" applyBorder="1" applyAlignment="1">
      <alignment horizontal="left"/>
    </xf>
    <xf numFmtId="2" fontId="1" fillId="2" borderId="1" xfId="0" applyNumberFormat="1" applyFont="1" applyFill="1" applyBorder="1" applyAlignment="1">
      <alignment horizontal="center" wrapText="1"/>
    </xf>
    <xf numFmtId="0" fontId="1" fillId="3" borderId="12" xfId="0" applyFont="1" applyFill="1" applyBorder="1"/>
    <xf numFmtId="0" fontId="0" fillId="3" borderId="13" xfId="0" applyFill="1" applyBorder="1" applyAlignment="1">
      <alignment wrapText="1"/>
    </xf>
    <xf numFmtId="2" fontId="0" fillId="3" borderId="13" xfId="0" applyNumberFormat="1" applyFill="1" applyBorder="1" applyAlignment="1">
      <alignment horizontal="center"/>
    </xf>
    <xf numFmtId="2" fontId="0" fillId="3" borderId="13" xfId="0" applyNumberFormat="1" applyFill="1" applyBorder="1" applyAlignment="1">
      <alignment horizontal="right"/>
    </xf>
    <xf numFmtId="0" fontId="0" fillId="3" borderId="14" xfId="0" applyFill="1" applyBorder="1"/>
    <xf numFmtId="0" fontId="0" fillId="3" borderId="0" xfId="0" applyFill="1"/>
    <xf numFmtId="0" fontId="1" fillId="0" borderId="12" xfId="0" applyFont="1" applyBorder="1"/>
    <xf numFmtId="0" fontId="0" fillId="3" borderId="13" xfId="0" applyFill="1" applyBorder="1" applyAlignment="1">
      <alignment horizontal="center"/>
    </xf>
    <xf numFmtId="0" fontId="0" fillId="3" borderId="13" xfId="0" applyFill="1" applyBorder="1" applyAlignment="1">
      <alignment horizontal="right"/>
    </xf>
    <xf numFmtId="0" fontId="1" fillId="3" borderId="12" xfId="0" applyFont="1" applyFill="1" applyBorder="1" applyAlignment="1">
      <alignment horizontal="center"/>
    </xf>
    <xf numFmtId="0" fontId="0" fillId="3" borderId="13" xfId="0" applyFill="1" applyBorder="1" applyAlignment="1">
      <alignment horizontal="center" wrapText="1"/>
    </xf>
    <xf numFmtId="0" fontId="0" fillId="3" borderId="14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1" fillId="3" borderId="17" xfId="0" applyFont="1" applyFill="1" applyBorder="1"/>
    <xf numFmtId="0" fontId="0" fillId="3" borderId="8" xfId="0" applyFill="1" applyBorder="1" applyAlignment="1">
      <alignment wrapText="1"/>
    </xf>
    <xf numFmtId="0" fontId="0" fillId="3" borderId="8" xfId="0" applyFill="1" applyBorder="1" applyAlignment="1">
      <alignment horizontal="center"/>
    </xf>
    <xf numFmtId="0" fontId="0" fillId="3" borderId="8" xfId="0" applyFill="1" applyBorder="1" applyAlignment="1">
      <alignment horizontal="right"/>
    </xf>
    <xf numFmtId="0" fontId="0" fillId="3" borderId="18" xfId="0" applyFill="1" applyBorder="1"/>
    <xf numFmtId="0" fontId="0" fillId="0" borderId="13" xfId="0" applyBorder="1" applyAlignment="1">
      <alignment horizontal="right"/>
    </xf>
    <xf numFmtId="0" fontId="0" fillId="2" borderId="0" xfId="0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/>
    <xf numFmtId="0" fontId="0" fillId="2" borderId="0" xfId="0" applyFill="1"/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wrapText="1"/>
    </xf>
    <xf numFmtId="0" fontId="0" fillId="0" borderId="0" xfId="0" applyNumberFormat="1" applyAlignment="1">
      <alignment horizontal="right" vertical="center" wrapText="1"/>
    </xf>
    <xf numFmtId="0" fontId="1" fillId="0" borderId="8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13" xfId="0" applyFont="1" applyBorder="1" applyAlignment="1">
      <alignment horizontal="right"/>
    </xf>
    <xf numFmtId="0" fontId="1" fillId="0" borderId="1" xfId="0" applyFont="1" applyBorder="1" applyAlignment="1">
      <alignment horizontal="right" wrapText="1"/>
    </xf>
    <xf numFmtId="0" fontId="0" fillId="0" borderId="0" xfId="0" applyAlignment="1">
      <alignment horizontal="right"/>
    </xf>
    <xf numFmtId="0" fontId="1" fillId="0" borderId="12" xfId="0" applyFont="1" applyBorder="1" applyAlignment="1">
      <alignment wrapText="1"/>
    </xf>
    <xf numFmtId="2" fontId="1" fillId="0" borderId="8" xfId="0" applyNumberFormat="1" applyFont="1" applyBorder="1" applyAlignment="1">
      <alignment horizontal="right"/>
    </xf>
    <xf numFmtId="2" fontId="1" fillId="0" borderId="3" xfId="0" applyNumberFormat="1" applyFont="1" applyBorder="1" applyAlignment="1">
      <alignment horizontal="right"/>
    </xf>
    <xf numFmtId="0" fontId="1" fillId="0" borderId="17" xfId="0" applyFont="1" applyBorder="1"/>
    <xf numFmtId="0" fontId="1" fillId="0" borderId="8" xfId="0" applyFont="1" applyBorder="1"/>
    <xf numFmtId="0" fontId="1" fillId="0" borderId="10" xfId="0" applyFont="1" applyBorder="1"/>
    <xf numFmtId="0" fontId="1" fillId="0" borderId="3" xfId="0" applyFont="1" applyBorder="1"/>
    <xf numFmtId="0" fontId="1" fillId="0" borderId="11" xfId="0" applyFont="1" applyBorder="1"/>
    <xf numFmtId="1" fontId="1" fillId="0" borderId="4" xfId="0" applyNumberFormat="1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1" fontId="1" fillId="0" borderId="8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2" xfId="0" applyFont="1" applyBorder="1"/>
    <xf numFmtId="0" fontId="1" fillId="0" borderId="1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220"/>
  <sheetViews>
    <sheetView topLeftCell="B15" zoomScale="115" zoomScaleNormal="115" workbookViewId="0">
      <selection activeCell="N166" sqref="N163:N166"/>
    </sheetView>
  </sheetViews>
  <sheetFormatPr defaultRowHeight="12.75" x14ac:dyDescent="0.2"/>
  <cols>
    <col min="1" max="1" width="11" customWidth="1"/>
    <col min="2" max="2" width="41.7109375" style="9" customWidth="1"/>
    <col min="3" max="3" width="10.7109375" style="16" customWidth="1"/>
    <col min="4" max="6" width="10.7109375" style="21" customWidth="1"/>
    <col min="7" max="7" width="17" style="65" customWidth="1"/>
    <col min="8" max="8" width="15.7109375" style="65" customWidth="1"/>
    <col min="9" max="9" width="15.7109375" customWidth="1"/>
    <col min="10" max="12" width="7.7109375" style="57" customWidth="1"/>
    <col min="13" max="99" width="9.140625" style="57"/>
  </cols>
  <sheetData>
    <row r="1" spans="1:99" s="1" customFormat="1" x14ac:dyDescent="0.2">
      <c r="A1" s="5"/>
      <c r="C1" s="3"/>
      <c r="D1" s="17"/>
      <c r="E1" s="17"/>
      <c r="F1" s="17"/>
      <c r="G1" s="60"/>
      <c r="H1" s="60"/>
      <c r="I1" s="4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3"/>
      <c r="BS1" s="53"/>
      <c r="BT1" s="53"/>
      <c r="BU1" s="53"/>
      <c r="BV1" s="53"/>
      <c r="BW1" s="53"/>
      <c r="BX1" s="53"/>
      <c r="BY1" s="53"/>
      <c r="BZ1" s="53"/>
      <c r="CA1" s="53"/>
      <c r="CB1" s="53"/>
      <c r="CC1" s="53"/>
      <c r="CD1" s="53"/>
      <c r="CE1" s="53"/>
      <c r="CF1" s="53"/>
      <c r="CG1" s="53"/>
      <c r="CH1" s="53"/>
      <c r="CI1" s="53"/>
      <c r="CJ1" s="53"/>
      <c r="CK1" s="53"/>
      <c r="CL1" s="53"/>
      <c r="CM1" s="53"/>
      <c r="CN1" s="53"/>
      <c r="CO1" s="53"/>
      <c r="CP1" s="53"/>
      <c r="CQ1" s="53"/>
      <c r="CR1" s="53"/>
      <c r="CS1" s="53"/>
      <c r="CT1" s="53"/>
      <c r="CU1" s="53"/>
    </row>
    <row r="2" spans="1:99" s="1" customFormat="1" x14ac:dyDescent="0.2">
      <c r="A2" s="2"/>
      <c r="C2" s="3"/>
      <c r="D2" s="17"/>
      <c r="E2" s="17"/>
      <c r="F2" s="17"/>
      <c r="G2" s="60"/>
      <c r="H2" s="60"/>
      <c r="I2" s="4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  <c r="CL2" s="53"/>
      <c r="CM2" s="53"/>
      <c r="CN2" s="53"/>
      <c r="CO2" s="53"/>
      <c r="CP2" s="53"/>
      <c r="CQ2" s="53"/>
      <c r="CR2" s="53"/>
      <c r="CS2" s="53"/>
      <c r="CT2" s="53"/>
      <c r="CU2" s="53"/>
    </row>
    <row r="3" spans="1:99" s="1" customFormat="1" ht="25.5" x14ac:dyDescent="0.2">
      <c r="A3" s="2" t="s">
        <v>0</v>
      </c>
      <c r="B3" s="1" t="s">
        <v>228</v>
      </c>
      <c r="C3" s="3"/>
      <c r="D3" s="17"/>
      <c r="E3" s="17"/>
      <c r="F3" s="17"/>
      <c r="G3" s="60"/>
      <c r="H3" s="60"/>
      <c r="I3" s="4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</row>
    <row r="4" spans="1:99" s="1" customFormat="1" ht="13.5" thickBot="1" x14ac:dyDescent="0.25">
      <c r="A4" s="5"/>
      <c r="C4" s="3"/>
      <c r="D4" s="17"/>
      <c r="E4" s="17"/>
      <c r="F4" s="17"/>
      <c r="G4" s="60"/>
      <c r="H4" s="60"/>
      <c r="I4" s="4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</row>
    <row r="5" spans="1:99" s="6" customFormat="1" ht="33" customHeight="1" x14ac:dyDescent="0.2">
      <c r="A5" s="74" t="s">
        <v>2</v>
      </c>
      <c r="B5" s="76" t="s">
        <v>3</v>
      </c>
      <c r="C5" s="78" t="s">
        <v>4</v>
      </c>
      <c r="D5" s="80" t="s">
        <v>1</v>
      </c>
      <c r="E5" s="80"/>
      <c r="F5" s="80"/>
      <c r="G5" s="81" t="s">
        <v>8</v>
      </c>
      <c r="H5" s="83" t="s">
        <v>9</v>
      </c>
      <c r="I5" s="85" t="s">
        <v>10</v>
      </c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</row>
    <row r="6" spans="1:99" s="7" customFormat="1" ht="13.5" thickBot="1" x14ac:dyDescent="0.25">
      <c r="A6" s="75"/>
      <c r="B6" s="77"/>
      <c r="C6" s="79"/>
      <c r="D6" s="18" t="s">
        <v>5</v>
      </c>
      <c r="E6" s="18" t="s">
        <v>6</v>
      </c>
      <c r="F6" s="18" t="s">
        <v>7</v>
      </c>
      <c r="G6" s="82"/>
      <c r="H6" s="84"/>
      <c r="I6" s="86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</row>
    <row r="7" spans="1:99" s="8" customFormat="1" x14ac:dyDescent="0.2">
      <c r="A7" s="71" t="s">
        <v>12</v>
      </c>
      <c r="B7" s="72"/>
      <c r="C7" s="72"/>
      <c r="D7" s="72"/>
      <c r="E7" s="72"/>
      <c r="F7" s="72"/>
      <c r="G7" s="72"/>
      <c r="H7" s="72"/>
      <c r="I7" s="73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</row>
    <row r="8" spans="1:99" x14ac:dyDescent="0.2">
      <c r="A8" s="10" t="s">
        <v>13</v>
      </c>
      <c r="B8" s="11" t="s">
        <v>15</v>
      </c>
      <c r="C8" s="14" t="s">
        <v>58</v>
      </c>
      <c r="D8" s="19">
        <v>3.4</v>
      </c>
      <c r="E8" s="19">
        <v>7.16</v>
      </c>
      <c r="F8" s="19">
        <v>24.7</v>
      </c>
      <c r="G8" s="52">
        <v>191.56</v>
      </c>
      <c r="H8" s="52">
        <v>2.08</v>
      </c>
      <c r="I8" s="12" t="s">
        <v>14</v>
      </c>
    </row>
    <row r="9" spans="1:99" x14ac:dyDescent="0.2">
      <c r="A9" s="10"/>
      <c r="B9" s="11" t="s">
        <v>18</v>
      </c>
      <c r="C9" s="14" t="s">
        <v>229</v>
      </c>
      <c r="D9" s="19">
        <v>0.03</v>
      </c>
      <c r="E9" s="19">
        <v>4.95</v>
      </c>
      <c r="F9" s="19">
        <v>0.05</v>
      </c>
      <c r="G9" s="52">
        <v>44.88</v>
      </c>
      <c r="H9" s="52">
        <v>0</v>
      </c>
      <c r="I9" s="12" t="s">
        <v>17</v>
      </c>
    </row>
    <row r="10" spans="1:99" x14ac:dyDescent="0.2">
      <c r="A10" s="10"/>
      <c r="B10" s="11" t="s">
        <v>21</v>
      </c>
      <c r="C10" s="14" t="s">
        <v>82</v>
      </c>
      <c r="D10" s="19">
        <v>1.5</v>
      </c>
      <c r="E10" s="19">
        <v>0.3</v>
      </c>
      <c r="F10" s="19">
        <v>14.73</v>
      </c>
      <c r="G10" s="52">
        <v>71.400000000000006</v>
      </c>
      <c r="H10" s="52">
        <v>0</v>
      </c>
      <c r="I10" s="12" t="s">
        <v>20</v>
      </c>
    </row>
    <row r="11" spans="1:99" x14ac:dyDescent="0.2">
      <c r="A11" s="10"/>
      <c r="B11" s="11" t="s">
        <v>24</v>
      </c>
      <c r="C11" s="14" t="s">
        <v>25</v>
      </c>
      <c r="D11" s="19">
        <v>2.48</v>
      </c>
      <c r="E11" s="19">
        <v>3.98</v>
      </c>
      <c r="F11" s="19">
        <v>18.07</v>
      </c>
      <c r="G11" s="52">
        <v>129.91</v>
      </c>
      <c r="H11" s="52">
        <v>1.98</v>
      </c>
      <c r="I11" s="12" t="s">
        <v>23</v>
      </c>
    </row>
    <row r="12" spans="1:99" s="39" customFormat="1" x14ac:dyDescent="0.2">
      <c r="A12" s="34"/>
      <c r="B12" s="35"/>
      <c r="C12" s="41">
        <f>C8+C9+C10+C11</f>
        <v>416</v>
      </c>
      <c r="D12" s="41">
        <f t="shared" ref="D12:H12" si="0">D8+D9+D10+D11</f>
        <v>7.41</v>
      </c>
      <c r="E12" s="41">
        <f t="shared" si="0"/>
        <v>16.39</v>
      </c>
      <c r="F12" s="41">
        <f t="shared" si="0"/>
        <v>57.550000000000004</v>
      </c>
      <c r="G12" s="42">
        <f t="shared" si="0"/>
        <v>437.75</v>
      </c>
      <c r="H12" s="42">
        <f t="shared" si="0"/>
        <v>4.0600000000000005</v>
      </c>
      <c r="I12" s="38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  <c r="CA12" s="57"/>
      <c r="CB12" s="57"/>
      <c r="CC12" s="57"/>
      <c r="CD12" s="57"/>
      <c r="CE12" s="57"/>
      <c r="CF12" s="57"/>
      <c r="CG12" s="57"/>
      <c r="CH12" s="57"/>
      <c r="CI12" s="57"/>
      <c r="CJ12" s="57"/>
      <c r="CK12" s="57"/>
      <c r="CL12" s="57"/>
      <c r="CM12" s="57"/>
      <c r="CN12" s="57"/>
      <c r="CO12" s="57"/>
      <c r="CP12" s="57"/>
      <c r="CQ12" s="57"/>
      <c r="CR12" s="57"/>
      <c r="CS12" s="57"/>
      <c r="CT12" s="57"/>
      <c r="CU12" s="57"/>
    </row>
    <row r="13" spans="1:99" x14ac:dyDescent="0.2">
      <c r="A13" s="10" t="s">
        <v>26</v>
      </c>
      <c r="B13" s="11" t="s">
        <v>28</v>
      </c>
      <c r="C13" s="14" t="s">
        <v>25</v>
      </c>
      <c r="D13" s="19">
        <v>1.22</v>
      </c>
      <c r="E13" s="19">
        <v>0</v>
      </c>
      <c r="F13" s="19">
        <v>21.29</v>
      </c>
      <c r="G13" s="52">
        <v>92.54</v>
      </c>
      <c r="H13" s="52">
        <v>0</v>
      </c>
      <c r="I13" s="12" t="s">
        <v>27</v>
      </c>
    </row>
    <row r="14" spans="1:99" s="39" customFormat="1" x14ac:dyDescent="0.2">
      <c r="A14" s="34"/>
      <c r="B14" s="35"/>
      <c r="C14" s="41" t="str">
        <f>C13</f>
        <v>180</v>
      </c>
      <c r="D14" s="41">
        <f t="shared" ref="D14:H14" si="1">D13</f>
        <v>1.22</v>
      </c>
      <c r="E14" s="41">
        <f t="shared" si="1"/>
        <v>0</v>
      </c>
      <c r="F14" s="41">
        <f t="shared" si="1"/>
        <v>21.29</v>
      </c>
      <c r="G14" s="42">
        <f t="shared" si="1"/>
        <v>92.54</v>
      </c>
      <c r="H14" s="42">
        <f t="shared" si="1"/>
        <v>0</v>
      </c>
      <c r="I14" s="38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7"/>
      <c r="BK14" s="57"/>
      <c r="BL14" s="57"/>
      <c r="BM14" s="57"/>
      <c r="BN14" s="57"/>
      <c r="BO14" s="57"/>
      <c r="BP14" s="57"/>
      <c r="BQ14" s="57"/>
      <c r="BR14" s="57"/>
      <c r="BS14" s="57"/>
      <c r="BT14" s="57"/>
      <c r="BU14" s="57"/>
      <c r="BV14" s="57"/>
      <c r="BW14" s="57"/>
      <c r="BX14" s="57"/>
      <c r="BY14" s="57"/>
      <c r="BZ14" s="57"/>
      <c r="CA14" s="57"/>
      <c r="CB14" s="57"/>
      <c r="CC14" s="57"/>
      <c r="CD14" s="57"/>
      <c r="CE14" s="57"/>
      <c r="CF14" s="57"/>
      <c r="CG14" s="57"/>
      <c r="CH14" s="57"/>
      <c r="CI14" s="57"/>
      <c r="CJ14" s="57"/>
      <c r="CK14" s="57"/>
      <c r="CL14" s="57"/>
      <c r="CM14" s="57"/>
      <c r="CN14" s="57"/>
      <c r="CO14" s="57"/>
      <c r="CP14" s="57"/>
      <c r="CQ14" s="57"/>
      <c r="CR14" s="57"/>
      <c r="CS14" s="57"/>
      <c r="CT14" s="57"/>
      <c r="CU14" s="57"/>
    </row>
    <row r="15" spans="1:99" x14ac:dyDescent="0.2">
      <c r="A15" s="10" t="s">
        <v>30</v>
      </c>
      <c r="B15" s="11" t="s">
        <v>32</v>
      </c>
      <c r="C15" s="14" t="s">
        <v>33</v>
      </c>
      <c r="D15" s="19">
        <v>0.21</v>
      </c>
      <c r="E15" s="19">
        <v>0</v>
      </c>
      <c r="F15" s="19">
        <v>0.63</v>
      </c>
      <c r="G15" s="52">
        <v>3.43</v>
      </c>
      <c r="H15" s="52">
        <v>2.4500000000000002</v>
      </c>
      <c r="I15" s="12" t="s">
        <v>31</v>
      </c>
    </row>
    <row r="16" spans="1:99" ht="25.5" x14ac:dyDescent="0.2">
      <c r="A16" s="10"/>
      <c r="B16" s="11" t="s">
        <v>35</v>
      </c>
      <c r="C16" s="14" t="s">
        <v>58</v>
      </c>
      <c r="D16" s="19">
        <v>12.36</v>
      </c>
      <c r="E16" s="19">
        <v>8.18</v>
      </c>
      <c r="F16" s="19">
        <v>18</v>
      </c>
      <c r="G16" s="52">
        <v>185.34</v>
      </c>
      <c r="H16" s="52">
        <v>8.48</v>
      </c>
      <c r="I16" s="12" t="s">
        <v>34</v>
      </c>
    </row>
    <row r="17" spans="1:99" x14ac:dyDescent="0.2">
      <c r="A17" s="10"/>
      <c r="B17" s="11" t="s">
        <v>37</v>
      </c>
      <c r="C17" s="14" t="s">
        <v>41</v>
      </c>
      <c r="D17" s="19">
        <v>9.86</v>
      </c>
      <c r="E17" s="19">
        <v>9.69</v>
      </c>
      <c r="F17" s="19">
        <v>6.33</v>
      </c>
      <c r="G17" s="52">
        <v>131.62</v>
      </c>
      <c r="H17" s="52">
        <v>0.74399999999999999</v>
      </c>
      <c r="I17" s="12" t="s">
        <v>36</v>
      </c>
    </row>
    <row r="18" spans="1:99" x14ac:dyDescent="0.2">
      <c r="A18" s="10"/>
      <c r="B18" s="11" t="s">
        <v>40</v>
      </c>
      <c r="C18" s="14" t="s">
        <v>139</v>
      </c>
      <c r="D18" s="19">
        <v>1.51</v>
      </c>
      <c r="E18" s="19">
        <v>6.96</v>
      </c>
      <c r="F18" s="19">
        <v>22.47</v>
      </c>
      <c r="G18" s="52">
        <v>120.79</v>
      </c>
      <c r="H18" s="52">
        <v>20.059999999999999</v>
      </c>
      <c r="I18" s="12" t="s">
        <v>39</v>
      </c>
    </row>
    <row r="19" spans="1:99" x14ac:dyDescent="0.2">
      <c r="A19" s="10"/>
      <c r="B19" s="11" t="s">
        <v>43</v>
      </c>
      <c r="C19" s="14" t="s">
        <v>58</v>
      </c>
      <c r="D19" s="19">
        <v>1.1000000000000001</v>
      </c>
      <c r="E19" s="19">
        <v>0.22</v>
      </c>
      <c r="F19" s="19">
        <v>32.76</v>
      </c>
      <c r="G19" s="52">
        <v>135.44</v>
      </c>
      <c r="H19" s="52">
        <v>0.1</v>
      </c>
      <c r="I19" s="12" t="s">
        <v>42</v>
      </c>
    </row>
    <row r="20" spans="1:99" x14ac:dyDescent="0.2">
      <c r="A20" s="10"/>
      <c r="B20" s="11" t="s">
        <v>45</v>
      </c>
      <c r="C20" s="14" t="s">
        <v>38</v>
      </c>
      <c r="D20" s="19">
        <v>3.3</v>
      </c>
      <c r="E20" s="19">
        <v>0.6</v>
      </c>
      <c r="F20" s="19">
        <v>17.149999999999999</v>
      </c>
      <c r="G20" s="52">
        <v>90.5</v>
      </c>
      <c r="H20" s="52">
        <v>0</v>
      </c>
      <c r="I20" s="12" t="s">
        <v>44</v>
      </c>
    </row>
    <row r="21" spans="1:99" s="39" customFormat="1" x14ac:dyDescent="0.2">
      <c r="A21" s="34"/>
      <c r="B21" s="35"/>
      <c r="C21" s="41">
        <f>C15+C16+C17+C18+C19+C20</f>
        <v>700</v>
      </c>
      <c r="D21" s="41">
        <f t="shared" ref="D21:H21" si="2">D15+D16+D17+D18+D19+D20</f>
        <v>28.340000000000003</v>
      </c>
      <c r="E21" s="41">
        <f t="shared" si="2"/>
        <v>25.65</v>
      </c>
      <c r="F21" s="41">
        <f t="shared" si="2"/>
        <v>97.34</v>
      </c>
      <c r="G21" s="42">
        <f t="shared" si="2"/>
        <v>667.12</v>
      </c>
      <c r="H21" s="42">
        <f t="shared" si="2"/>
        <v>31.834</v>
      </c>
      <c r="I21" s="38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7"/>
      <c r="BM21" s="57"/>
      <c r="BN21" s="57"/>
      <c r="BO21" s="57"/>
      <c r="BP21" s="57"/>
      <c r="BQ21" s="57"/>
      <c r="BR21" s="57"/>
      <c r="BS21" s="57"/>
      <c r="BT21" s="57"/>
      <c r="BU21" s="57"/>
      <c r="BV21" s="57"/>
      <c r="BW21" s="57"/>
      <c r="BX21" s="57"/>
      <c r="BY21" s="57"/>
      <c r="BZ21" s="57"/>
      <c r="CA21" s="57"/>
      <c r="CB21" s="57"/>
      <c r="CC21" s="57"/>
      <c r="CD21" s="57"/>
      <c r="CE21" s="57"/>
      <c r="CF21" s="57"/>
      <c r="CG21" s="57"/>
      <c r="CH21" s="57"/>
      <c r="CI21" s="57"/>
      <c r="CJ21" s="57"/>
      <c r="CK21" s="57"/>
      <c r="CL21" s="57"/>
      <c r="CM21" s="57"/>
      <c r="CN21" s="57"/>
      <c r="CO21" s="57"/>
      <c r="CP21" s="57"/>
      <c r="CQ21" s="57"/>
      <c r="CR21" s="57"/>
      <c r="CS21" s="57"/>
      <c r="CT21" s="57"/>
      <c r="CU21" s="57"/>
    </row>
    <row r="22" spans="1:99" ht="38.25" x14ac:dyDescent="0.2">
      <c r="A22" s="66" t="s">
        <v>47</v>
      </c>
      <c r="B22" s="11" t="s">
        <v>49</v>
      </c>
      <c r="C22" s="14" t="s">
        <v>16</v>
      </c>
      <c r="D22" s="19">
        <v>8.6</v>
      </c>
      <c r="E22" s="19">
        <v>9.9</v>
      </c>
      <c r="F22" s="19">
        <v>32.1</v>
      </c>
      <c r="G22" s="52">
        <v>251.7</v>
      </c>
      <c r="H22" s="52">
        <v>0.36</v>
      </c>
      <c r="I22" s="12" t="s">
        <v>48</v>
      </c>
    </row>
    <row r="23" spans="1:99" x14ac:dyDescent="0.2">
      <c r="A23" s="10"/>
      <c r="B23" s="11" t="s">
        <v>21</v>
      </c>
      <c r="C23" s="14" t="s">
        <v>82</v>
      </c>
      <c r="D23" s="19">
        <v>1.5</v>
      </c>
      <c r="E23" s="19">
        <v>0.3</v>
      </c>
      <c r="F23" s="19">
        <v>14.73</v>
      </c>
      <c r="G23" s="52">
        <v>71.400000000000006</v>
      </c>
      <c r="H23" s="52">
        <v>0</v>
      </c>
      <c r="I23" s="12" t="s">
        <v>20</v>
      </c>
    </row>
    <row r="24" spans="1:99" x14ac:dyDescent="0.2">
      <c r="A24" s="10"/>
      <c r="B24" s="11" t="s">
        <v>234</v>
      </c>
      <c r="C24" s="14">
        <v>170</v>
      </c>
      <c r="D24" s="19">
        <v>5.22</v>
      </c>
      <c r="E24" s="19">
        <v>5.76</v>
      </c>
      <c r="F24" s="19">
        <v>7.2</v>
      </c>
      <c r="G24" s="52">
        <v>106.2</v>
      </c>
      <c r="H24" s="52">
        <v>1.26</v>
      </c>
      <c r="I24" s="12" t="s">
        <v>51</v>
      </c>
    </row>
    <row r="25" spans="1:99" x14ac:dyDescent="0.2">
      <c r="A25" s="10"/>
      <c r="B25" s="11" t="s">
        <v>52</v>
      </c>
      <c r="C25" s="14">
        <v>140</v>
      </c>
      <c r="D25" s="19">
        <v>7.86</v>
      </c>
      <c r="E25" s="19">
        <v>8.17</v>
      </c>
      <c r="F25" s="19">
        <v>24.83</v>
      </c>
      <c r="G25" s="52">
        <v>215.47</v>
      </c>
      <c r="H25" s="52">
        <v>3.7999999999999999E-2</v>
      </c>
      <c r="I25" s="12" t="s">
        <v>29</v>
      </c>
    </row>
    <row r="26" spans="1:99" x14ac:dyDescent="0.2">
      <c r="A26" s="10"/>
      <c r="B26" s="11"/>
      <c r="C26" s="14"/>
      <c r="D26" s="19"/>
      <c r="E26" s="19"/>
      <c r="F26" s="19"/>
      <c r="G26" s="52"/>
      <c r="H26" s="52"/>
      <c r="I26" s="12"/>
    </row>
    <row r="27" spans="1:99" s="39" customFormat="1" x14ac:dyDescent="0.2">
      <c r="A27" s="47"/>
      <c r="B27" s="48"/>
      <c r="C27" s="49">
        <f t="shared" ref="C27:H27" si="3">C22+C23+C24+C25+C26</f>
        <v>490</v>
      </c>
      <c r="D27" s="49">
        <f t="shared" si="3"/>
        <v>23.18</v>
      </c>
      <c r="E27" s="49">
        <f t="shared" si="3"/>
        <v>24.130000000000003</v>
      </c>
      <c r="F27" s="49">
        <f t="shared" si="3"/>
        <v>78.86</v>
      </c>
      <c r="G27" s="50">
        <f t="shared" si="3"/>
        <v>644.77</v>
      </c>
      <c r="H27" s="50">
        <f t="shared" si="3"/>
        <v>1.6580000000000001</v>
      </c>
      <c r="I27" s="51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  <c r="BK27" s="57"/>
      <c r="BL27" s="57"/>
      <c r="BM27" s="57"/>
      <c r="BN27" s="57"/>
      <c r="BO27" s="57"/>
      <c r="BP27" s="57"/>
      <c r="BQ27" s="57"/>
      <c r="BR27" s="57"/>
      <c r="BS27" s="57"/>
      <c r="BT27" s="57"/>
      <c r="BU27" s="57"/>
      <c r="BV27" s="57"/>
      <c r="BW27" s="57"/>
      <c r="BX27" s="57"/>
      <c r="BY27" s="57"/>
      <c r="BZ27" s="57"/>
      <c r="CA27" s="57"/>
      <c r="CB27" s="57"/>
      <c r="CC27" s="57"/>
      <c r="CD27" s="57"/>
      <c r="CE27" s="57"/>
      <c r="CF27" s="57"/>
      <c r="CG27" s="57"/>
      <c r="CH27" s="57"/>
      <c r="CI27" s="57"/>
      <c r="CJ27" s="57"/>
      <c r="CK27" s="57"/>
      <c r="CL27" s="57"/>
      <c r="CM27" s="57"/>
      <c r="CN27" s="57"/>
      <c r="CO27" s="57"/>
      <c r="CP27" s="57"/>
      <c r="CQ27" s="57"/>
      <c r="CR27" s="57"/>
      <c r="CS27" s="57"/>
      <c r="CT27" s="57"/>
      <c r="CU27" s="57"/>
    </row>
    <row r="28" spans="1:99" s="8" customFormat="1" ht="13.5" thickBot="1" x14ac:dyDescent="0.25">
      <c r="A28" s="69" t="s">
        <v>54</v>
      </c>
      <c r="B28" s="70"/>
      <c r="C28" s="15">
        <f>SUM(C12+C14+C21+C27)</f>
        <v>1786</v>
      </c>
      <c r="D28" s="20">
        <v>60.309999999999995</v>
      </c>
      <c r="E28" s="20">
        <v>66.329999999999984</v>
      </c>
      <c r="F28" s="20">
        <v>258.15999999999997</v>
      </c>
      <c r="G28" s="61">
        <v>1857.22</v>
      </c>
      <c r="H28" s="61">
        <v>40.751999999999995</v>
      </c>
      <c r="I28" s="13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  <c r="BS28" s="56"/>
      <c r="BT28" s="56"/>
      <c r="BU28" s="56"/>
      <c r="BV28" s="56"/>
      <c r="BW28" s="56"/>
      <c r="BX28" s="56"/>
      <c r="BY28" s="56"/>
      <c r="BZ28" s="56"/>
      <c r="CA28" s="56"/>
      <c r="CB28" s="56"/>
      <c r="CC28" s="56"/>
      <c r="CD28" s="56"/>
      <c r="CE28" s="56"/>
      <c r="CF28" s="56"/>
      <c r="CG28" s="56"/>
      <c r="CH28" s="56"/>
      <c r="CI28" s="56"/>
      <c r="CJ28" s="56"/>
      <c r="CK28" s="56"/>
      <c r="CL28" s="56"/>
      <c r="CM28" s="56"/>
      <c r="CN28" s="56"/>
      <c r="CO28" s="56"/>
      <c r="CP28" s="56"/>
      <c r="CQ28" s="56"/>
      <c r="CR28" s="56"/>
      <c r="CS28" s="56"/>
      <c r="CT28" s="56"/>
      <c r="CU28" s="56"/>
    </row>
    <row r="29" spans="1:99" s="8" customFormat="1" x14ac:dyDescent="0.2">
      <c r="A29" s="71" t="s">
        <v>55</v>
      </c>
      <c r="B29" s="72"/>
      <c r="C29" s="72"/>
      <c r="D29" s="72"/>
      <c r="E29" s="72"/>
      <c r="F29" s="72"/>
      <c r="G29" s="72"/>
      <c r="H29" s="72"/>
      <c r="I29" s="73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56"/>
      <c r="BZ29" s="56"/>
      <c r="CA29" s="56"/>
      <c r="CB29" s="56"/>
      <c r="CC29" s="56"/>
      <c r="CD29" s="56"/>
      <c r="CE29" s="56"/>
      <c r="CF29" s="56"/>
      <c r="CG29" s="56"/>
      <c r="CH29" s="56"/>
      <c r="CI29" s="56"/>
      <c r="CJ29" s="56"/>
      <c r="CK29" s="56"/>
      <c r="CL29" s="56"/>
      <c r="CM29" s="56"/>
      <c r="CN29" s="56"/>
      <c r="CO29" s="56"/>
      <c r="CP29" s="56"/>
      <c r="CQ29" s="56"/>
      <c r="CR29" s="56"/>
      <c r="CS29" s="56"/>
      <c r="CT29" s="56"/>
      <c r="CU29" s="56"/>
    </row>
    <row r="30" spans="1:99" x14ac:dyDescent="0.2">
      <c r="A30" s="10" t="s">
        <v>13</v>
      </c>
      <c r="B30" s="11" t="s">
        <v>57</v>
      </c>
      <c r="C30" s="14" t="s">
        <v>230</v>
      </c>
      <c r="D30" s="19">
        <v>10.77</v>
      </c>
      <c r="E30" s="19">
        <v>10.5</v>
      </c>
      <c r="F30" s="19">
        <v>27.35</v>
      </c>
      <c r="G30" s="52">
        <v>230.4</v>
      </c>
      <c r="H30" s="52">
        <v>1.2</v>
      </c>
      <c r="I30" s="12" t="s">
        <v>56</v>
      </c>
    </row>
    <row r="31" spans="1:99" x14ac:dyDescent="0.2">
      <c r="A31" s="10"/>
      <c r="B31" s="11" t="s">
        <v>60</v>
      </c>
      <c r="C31" s="14" t="s">
        <v>53</v>
      </c>
      <c r="D31" s="19">
        <v>2.6</v>
      </c>
      <c r="E31" s="19">
        <v>0.39</v>
      </c>
      <c r="F31" s="19">
        <v>30.43</v>
      </c>
      <c r="G31" s="52">
        <v>152.38999999999999</v>
      </c>
      <c r="H31" s="52">
        <v>0.52200000000000002</v>
      </c>
      <c r="I31" s="12" t="s">
        <v>59</v>
      </c>
    </row>
    <row r="32" spans="1:99" x14ac:dyDescent="0.2">
      <c r="A32" s="10"/>
      <c r="B32" s="11" t="s">
        <v>62</v>
      </c>
      <c r="C32" s="14">
        <v>200</v>
      </c>
      <c r="D32" s="19">
        <v>0</v>
      </c>
      <c r="E32" s="19">
        <v>0</v>
      </c>
      <c r="F32" s="19">
        <v>12</v>
      </c>
      <c r="G32" s="52">
        <v>31.6</v>
      </c>
      <c r="H32" s="52">
        <v>0.2</v>
      </c>
      <c r="I32" s="12" t="s">
        <v>61</v>
      </c>
    </row>
    <row r="33" spans="1:99" s="39" customFormat="1" x14ac:dyDescent="0.2">
      <c r="A33" s="34"/>
      <c r="B33" s="35"/>
      <c r="C33" s="41">
        <f>C30+C31+C32</f>
        <v>510</v>
      </c>
      <c r="D33" s="41">
        <f t="shared" ref="D33:H33" si="4">D30+D31+D32</f>
        <v>13.37</v>
      </c>
      <c r="E33" s="41">
        <f t="shared" si="4"/>
        <v>10.89</v>
      </c>
      <c r="F33" s="41">
        <f t="shared" si="4"/>
        <v>69.78</v>
      </c>
      <c r="G33" s="42">
        <f t="shared" si="4"/>
        <v>414.39</v>
      </c>
      <c r="H33" s="42">
        <f t="shared" si="4"/>
        <v>1.9219999999999999</v>
      </c>
      <c r="I33" s="38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7"/>
      <c r="BM33" s="57"/>
      <c r="BN33" s="57"/>
      <c r="BO33" s="57"/>
      <c r="BP33" s="57"/>
      <c r="BQ33" s="57"/>
      <c r="BR33" s="57"/>
      <c r="BS33" s="57"/>
      <c r="BT33" s="57"/>
      <c r="BU33" s="57"/>
      <c r="BV33" s="57"/>
      <c r="BW33" s="57"/>
      <c r="BX33" s="57"/>
      <c r="BY33" s="57"/>
      <c r="BZ33" s="57"/>
      <c r="CA33" s="57"/>
      <c r="CB33" s="57"/>
      <c r="CC33" s="57"/>
      <c r="CD33" s="57"/>
      <c r="CE33" s="57"/>
      <c r="CF33" s="57"/>
      <c r="CG33" s="57"/>
      <c r="CH33" s="57"/>
      <c r="CI33" s="57"/>
      <c r="CJ33" s="57"/>
      <c r="CK33" s="57"/>
      <c r="CL33" s="57"/>
      <c r="CM33" s="57"/>
      <c r="CN33" s="57"/>
      <c r="CO33" s="57"/>
      <c r="CP33" s="57"/>
      <c r="CQ33" s="57"/>
      <c r="CR33" s="57"/>
      <c r="CS33" s="57"/>
      <c r="CT33" s="57"/>
      <c r="CU33" s="57"/>
    </row>
    <row r="34" spans="1:99" x14ac:dyDescent="0.2">
      <c r="A34" s="10" t="s">
        <v>26</v>
      </c>
      <c r="B34" s="11" t="s">
        <v>209</v>
      </c>
      <c r="C34" s="14">
        <v>200</v>
      </c>
      <c r="D34" s="19">
        <v>1.5</v>
      </c>
      <c r="E34" s="19">
        <v>0.5</v>
      </c>
      <c r="F34" s="19">
        <v>21</v>
      </c>
      <c r="G34" s="52">
        <v>95</v>
      </c>
      <c r="H34" s="52">
        <v>10</v>
      </c>
      <c r="I34" s="12" t="s">
        <v>63</v>
      </c>
    </row>
    <row r="35" spans="1:99" s="39" customFormat="1" x14ac:dyDescent="0.2">
      <c r="A35" s="34"/>
      <c r="B35" s="35"/>
      <c r="C35" s="41">
        <f>C34</f>
        <v>200</v>
      </c>
      <c r="D35" s="41">
        <f t="shared" ref="D35:H35" si="5">D34</f>
        <v>1.5</v>
      </c>
      <c r="E35" s="41">
        <f t="shared" si="5"/>
        <v>0.5</v>
      </c>
      <c r="F35" s="41">
        <f t="shared" si="5"/>
        <v>21</v>
      </c>
      <c r="G35" s="42">
        <f t="shared" si="5"/>
        <v>95</v>
      </c>
      <c r="H35" s="42">
        <f t="shared" si="5"/>
        <v>10</v>
      </c>
      <c r="I35" s="38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  <c r="BM35" s="57"/>
      <c r="BN35" s="57"/>
      <c r="BO35" s="57"/>
      <c r="BP35" s="57"/>
      <c r="BQ35" s="57"/>
      <c r="BR35" s="57"/>
      <c r="BS35" s="57"/>
      <c r="BT35" s="57"/>
      <c r="BU35" s="57"/>
      <c r="BV35" s="57"/>
      <c r="BW35" s="57"/>
      <c r="BX35" s="57"/>
      <c r="BY35" s="57"/>
      <c r="BZ35" s="57"/>
      <c r="CA35" s="57"/>
      <c r="CB35" s="57"/>
      <c r="CC35" s="57"/>
      <c r="CD35" s="57"/>
      <c r="CE35" s="57"/>
      <c r="CF35" s="57"/>
      <c r="CG35" s="57"/>
      <c r="CH35" s="57"/>
      <c r="CI35" s="57"/>
      <c r="CJ35" s="57"/>
      <c r="CK35" s="57"/>
      <c r="CL35" s="57"/>
      <c r="CM35" s="57"/>
      <c r="CN35" s="57"/>
      <c r="CO35" s="57"/>
      <c r="CP35" s="57"/>
      <c r="CQ35" s="57"/>
      <c r="CR35" s="57"/>
      <c r="CS35" s="57"/>
      <c r="CT35" s="57"/>
      <c r="CU35" s="57"/>
    </row>
    <row r="36" spans="1:99" x14ac:dyDescent="0.2">
      <c r="A36" s="10" t="s">
        <v>30</v>
      </c>
      <c r="B36" s="11" t="s">
        <v>66</v>
      </c>
      <c r="C36" s="14" t="s">
        <v>46</v>
      </c>
      <c r="D36" s="19">
        <v>4.5999999999999996</v>
      </c>
      <c r="E36" s="19">
        <v>11.21</v>
      </c>
      <c r="F36" s="19">
        <v>0.16</v>
      </c>
      <c r="G36" s="52">
        <v>66</v>
      </c>
      <c r="H36" s="52">
        <v>0</v>
      </c>
      <c r="I36" s="12" t="s">
        <v>65</v>
      </c>
    </row>
    <row r="37" spans="1:99" x14ac:dyDescent="0.2">
      <c r="A37" s="10"/>
      <c r="B37" s="11" t="s">
        <v>68</v>
      </c>
      <c r="C37" s="14" t="s">
        <v>114</v>
      </c>
      <c r="D37" s="19">
        <v>0.26</v>
      </c>
      <c r="E37" s="19">
        <v>1.5</v>
      </c>
      <c r="F37" s="19">
        <v>0.36</v>
      </c>
      <c r="G37" s="52">
        <v>16.2</v>
      </c>
      <c r="H37" s="52">
        <v>0.04</v>
      </c>
      <c r="I37" s="12" t="s">
        <v>67</v>
      </c>
    </row>
    <row r="38" spans="1:99" x14ac:dyDescent="0.2">
      <c r="A38" s="10"/>
      <c r="B38" s="11" t="s">
        <v>70</v>
      </c>
      <c r="C38" s="14" t="s">
        <v>58</v>
      </c>
      <c r="D38" s="19">
        <v>5.86</v>
      </c>
      <c r="E38" s="19">
        <v>4.78</v>
      </c>
      <c r="F38" s="19">
        <v>4.16</v>
      </c>
      <c r="G38" s="52">
        <v>157.19999999999999</v>
      </c>
      <c r="H38" s="52">
        <v>17.32</v>
      </c>
      <c r="I38" s="12" t="s">
        <v>69</v>
      </c>
    </row>
    <row r="39" spans="1:99" x14ac:dyDescent="0.2">
      <c r="A39" s="10"/>
      <c r="B39" s="11" t="s">
        <v>72</v>
      </c>
      <c r="C39" s="14" t="s">
        <v>50</v>
      </c>
      <c r="D39" s="19">
        <v>1.84</v>
      </c>
      <c r="E39" s="19">
        <v>3.63</v>
      </c>
      <c r="F39" s="19">
        <v>14.72</v>
      </c>
      <c r="G39" s="52">
        <v>99.05</v>
      </c>
      <c r="H39" s="52">
        <v>18</v>
      </c>
      <c r="I39" s="12" t="s">
        <v>71</v>
      </c>
    </row>
    <row r="40" spans="1:99" x14ac:dyDescent="0.2">
      <c r="A40" s="10"/>
      <c r="B40" s="11" t="s">
        <v>74</v>
      </c>
      <c r="C40" s="14" t="s">
        <v>41</v>
      </c>
      <c r="D40" s="19">
        <v>8.75</v>
      </c>
      <c r="E40" s="19">
        <v>15.98</v>
      </c>
      <c r="F40" s="19">
        <v>10.26</v>
      </c>
      <c r="G40" s="52">
        <v>170.09</v>
      </c>
      <c r="H40" s="52">
        <v>2.3759999999999999</v>
      </c>
      <c r="I40" s="12" t="s">
        <v>73</v>
      </c>
    </row>
    <row r="41" spans="1:99" x14ac:dyDescent="0.2">
      <c r="A41" s="10"/>
      <c r="B41" s="11" t="s">
        <v>45</v>
      </c>
      <c r="C41" s="14" t="s">
        <v>38</v>
      </c>
      <c r="D41" s="19">
        <v>3.3</v>
      </c>
      <c r="E41" s="19">
        <v>0.6</v>
      </c>
      <c r="F41" s="19">
        <v>17.149999999999999</v>
      </c>
      <c r="G41" s="52">
        <v>90.5</v>
      </c>
      <c r="H41" s="52">
        <v>0</v>
      </c>
      <c r="I41" s="12" t="s">
        <v>44</v>
      </c>
    </row>
    <row r="42" spans="1:99" x14ac:dyDescent="0.2">
      <c r="A42" s="10"/>
      <c r="B42" s="11" t="s">
        <v>76</v>
      </c>
      <c r="C42" s="14" t="s">
        <v>16</v>
      </c>
      <c r="D42" s="19">
        <v>0.15</v>
      </c>
      <c r="E42" s="19">
        <v>0.06</v>
      </c>
      <c r="F42" s="19">
        <v>13.07</v>
      </c>
      <c r="G42" s="52">
        <v>52.08</v>
      </c>
      <c r="H42" s="52">
        <v>30</v>
      </c>
      <c r="I42" s="12" t="s">
        <v>75</v>
      </c>
    </row>
    <row r="43" spans="1:99" s="39" customFormat="1" x14ac:dyDescent="0.2">
      <c r="A43" s="34"/>
      <c r="B43" s="35"/>
      <c r="C43" s="41">
        <f>C36+C37+C38+C39+C40+C41+C42</f>
        <v>620</v>
      </c>
      <c r="D43" s="41">
        <f t="shared" ref="D43:H43" si="6">D36+D37+D38+D39+D40+D41+D42</f>
        <v>24.759999999999998</v>
      </c>
      <c r="E43" s="41">
        <f t="shared" si="6"/>
        <v>37.760000000000005</v>
      </c>
      <c r="F43" s="41">
        <f t="shared" si="6"/>
        <v>59.879999999999995</v>
      </c>
      <c r="G43" s="42">
        <f t="shared" si="6"/>
        <v>651.12</v>
      </c>
      <c r="H43" s="42">
        <f t="shared" si="6"/>
        <v>67.73599999999999</v>
      </c>
      <c r="I43" s="38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  <c r="BI43" s="57"/>
      <c r="BJ43" s="57"/>
      <c r="BK43" s="57"/>
      <c r="BL43" s="57"/>
      <c r="BM43" s="57"/>
      <c r="BN43" s="57"/>
      <c r="BO43" s="57"/>
      <c r="BP43" s="57"/>
      <c r="BQ43" s="57"/>
      <c r="BR43" s="57"/>
      <c r="BS43" s="57"/>
      <c r="BT43" s="57"/>
      <c r="BU43" s="57"/>
      <c r="BV43" s="57"/>
      <c r="BW43" s="57"/>
      <c r="BX43" s="57"/>
      <c r="BY43" s="57"/>
      <c r="BZ43" s="57"/>
      <c r="CA43" s="57"/>
      <c r="CB43" s="57"/>
      <c r="CC43" s="57"/>
      <c r="CD43" s="57"/>
      <c r="CE43" s="57"/>
      <c r="CF43" s="57"/>
      <c r="CG43" s="57"/>
      <c r="CH43" s="57"/>
      <c r="CI43" s="57"/>
      <c r="CJ43" s="57"/>
      <c r="CK43" s="57"/>
      <c r="CL43" s="57"/>
      <c r="CM43" s="57"/>
      <c r="CN43" s="57"/>
      <c r="CO43" s="57"/>
      <c r="CP43" s="57"/>
      <c r="CQ43" s="57"/>
      <c r="CR43" s="57"/>
      <c r="CS43" s="57"/>
      <c r="CT43" s="57"/>
      <c r="CU43" s="57"/>
    </row>
    <row r="44" spans="1:99" ht="38.25" x14ac:dyDescent="0.2">
      <c r="A44" s="66" t="s">
        <v>47</v>
      </c>
      <c r="B44" s="11" t="s">
        <v>78</v>
      </c>
      <c r="C44" s="14" t="s">
        <v>231</v>
      </c>
      <c r="D44" s="19">
        <v>10.210000000000001</v>
      </c>
      <c r="E44" s="19">
        <v>23</v>
      </c>
      <c r="F44" s="19">
        <v>35.56</v>
      </c>
      <c r="G44" s="52">
        <v>350.29</v>
      </c>
      <c r="H44" s="52">
        <v>0.115</v>
      </c>
      <c r="I44" s="12" t="s">
        <v>77</v>
      </c>
    </row>
    <row r="45" spans="1:99" x14ac:dyDescent="0.2">
      <c r="A45" s="10"/>
      <c r="B45" s="11" t="s">
        <v>68</v>
      </c>
      <c r="C45" s="14" t="s">
        <v>114</v>
      </c>
      <c r="D45" s="19">
        <v>0.26</v>
      </c>
      <c r="E45" s="19">
        <v>1.5</v>
      </c>
      <c r="F45" s="19">
        <v>0.36</v>
      </c>
      <c r="G45" s="52">
        <v>16.2</v>
      </c>
      <c r="H45" s="52">
        <v>0.04</v>
      </c>
      <c r="I45" s="12" t="s">
        <v>67</v>
      </c>
    </row>
    <row r="46" spans="1:99" ht="25.5" x14ac:dyDescent="0.2">
      <c r="A46" s="10"/>
      <c r="B46" s="11" t="s">
        <v>80</v>
      </c>
      <c r="C46" s="14" t="s">
        <v>58</v>
      </c>
      <c r="D46" s="19">
        <v>0</v>
      </c>
      <c r="E46" s="19">
        <v>0</v>
      </c>
      <c r="F46" s="19">
        <v>19.14</v>
      </c>
      <c r="G46" s="52">
        <v>69.599999999999994</v>
      </c>
      <c r="H46" s="52">
        <v>0</v>
      </c>
      <c r="I46" s="12" t="s">
        <v>79</v>
      </c>
    </row>
    <row r="47" spans="1:99" x14ac:dyDescent="0.2">
      <c r="A47" s="10"/>
      <c r="B47" s="11" t="s">
        <v>21</v>
      </c>
      <c r="C47" s="14" t="s">
        <v>46</v>
      </c>
      <c r="D47" s="19">
        <v>1.6</v>
      </c>
      <c r="E47" s="19">
        <v>0.4</v>
      </c>
      <c r="F47" s="19">
        <v>23.64</v>
      </c>
      <c r="G47" s="52">
        <v>95.2</v>
      </c>
      <c r="H47" s="52">
        <v>0</v>
      </c>
      <c r="I47" s="12" t="s">
        <v>81</v>
      </c>
    </row>
    <row r="48" spans="1:99" x14ac:dyDescent="0.2">
      <c r="A48" s="10"/>
      <c r="B48" s="11" t="s">
        <v>84</v>
      </c>
      <c r="C48" s="14" t="s">
        <v>142</v>
      </c>
      <c r="D48" s="19">
        <v>2.82</v>
      </c>
      <c r="E48" s="19">
        <v>5.52</v>
      </c>
      <c r="F48" s="19">
        <v>14.8</v>
      </c>
      <c r="G48" s="52">
        <v>120.12</v>
      </c>
      <c r="H48" s="52">
        <v>8.0640000000000001</v>
      </c>
      <c r="I48" s="12" t="s">
        <v>83</v>
      </c>
    </row>
    <row r="49" spans="1:99" s="39" customFormat="1" x14ac:dyDescent="0.2">
      <c r="A49" s="47"/>
      <c r="B49" s="48"/>
      <c r="C49" s="49">
        <f>C44+C45+C46+C47+C48</f>
        <v>600</v>
      </c>
      <c r="D49" s="49">
        <f t="shared" ref="D49:H49" si="7">D44+D45+D46+D47+D48</f>
        <v>14.89</v>
      </c>
      <c r="E49" s="49">
        <f t="shared" si="7"/>
        <v>30.419999999999998</v>
      </c>
      <c r="F49" s="49">
        <f t="shared" si="7"/>
        <v>93.5</v>
      </c>
      <c r="G49" s="50">
        <f t="shared" si="7"/>
        <v>651.41000000000008</v>
      </c>
      <c r="H49" s="50">
        <f t="shared" si="7"/>
        <v>8.2189999999999994</v>
      </c>
      <c r="I49" s="51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57"/>
      <c r="AL49" s="57"/>
      <c r="AM49" s="57"/>
      <c r="AN49" s="57"/>
      <c r="AO49" s="57"/>
      <c r="AP49" s="57"/>
      <c r="AQ49" s="57"/>
      <c r="AR49" s="57"/>
      <c r="AS49" s="57"/>
      <c r="AT49" s="57"/>
      <c r="AU49" s="57"/>
      <c r="AV49" s="57"/>
      <c r="AW49" s="57"/>
      <c r="AX49" s="57"/>
      <c r="AY49" s="57"/>
      <c r="AZ49" s="57"/>
      <c r="BA49" s="57"/>
      <c r="BB49" s="57"/>
      <c r="BC49" s="57"/>
      <c r="BD49" s="57"/>
      <c r="BE49" s="57"/>
      <c r="BF49" s="57"/>
      <c r="BG49" s="57"/>
      <c r="BH49" s="57"/>
      <c r="BI49" s="57"/>
      <c r="BJ49" s="57"/>
      <c r="BK49" s="57"/>
      <c r="BL49" s="57"/>
      <c r="BM49" s="57"/>
      <c r="BN49" s="57"/>
      <c r="BO49" s="57"/>
      <c r="BP49" s="57"/>
      <c r="BQ49" s="57"/>
      <c r="BR49" s="57"/>
      <c r="BS49" s="57"/>
      <c r="BT49" s="57"/>
      <c r="BU49" s="57"/>
      <c r="BV49" s="57"/>
      <c r="BW49" s="57"/>
      <c r="BX49" s="57"/>
      <c r="BY49" s="57"/>
      <c r="BZ49" s="57"/>
      <c r="CA49" s="57"/>
      <c r="CB49" s="57"/>
      <c r="CC49" s="57"/>
      <c r="CD49" s="57"/>
      <c r="CE49" s="57"/>
      <c r="CF49" s="57"/>
      <c r="CG49" s="57"/>
      <c r="CH49" s="57"/>
      <c r="CI49" s="57"/>
      <c r="CJ49" s="57"/>
      <c r="CK49" s="57"/>
      <c r="CL49" s="57"/>
      <c r="CM49" s="57"/>
      <c r="CN49" s="57"/>
      <c r="CO49" s="57"/>
      <c r="CP49" s="57"/>
      <c r="CQ49" s="57"/>
      <c r="CR49" s="57"/>
      <c r="CS49" s="57"/>
      <c r="CT49" s="57"/>
      <c r="CU49" s="57"/>
    </row>
    <row r="50" spans="1:99" s="8" customFormat="1" ht="13.5" thickBot="1" x14ac:dyDescent="0.25">
      <c r="A50" s="69" t="s">
        <v>54</v>
      </c>
      <c r="B50" s="70"/>
      <c r="C50" s="15">
        <f>SUM(C33+C35+C43+C49)</f>
        <v>1930</v>
      </c>
      <c r="D50" s="20">
        <v>54.519999999999996</v>
      </c>
      <c r="E50" s="20">
        <v>79.570000000000007</v>
      </c>
      <c r="F50" s="20">
        <v>244.16000000000003</v>
      </c>
      <c r="G50" s="61">
        <f>SUM(G33+G35+G43+G49)</f>
        <v>1811.92</v>
      </c>
      <c r="H50" s="61">
        <v>87.876999999999981</v>
      </c>
      <c r="I50" s="13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  <c r="AV50" s="56"/>
      <c r="AW50" s="56"/>
      <c r="AX50" s="56"/>
      <c r="AY50" s="56"/>
      <c r="AZ50" s="56"/>
      <c r="BA50" s="56"/>
      <c r="BB50" s="56"/>
      <c r="BC50" s="56"/>
      <c r="BD50" s="56"/>
      <c r="BE50" s="56"/>
      <c r="BF50" s="56"/>
      <c r="BG50" s="56"/>
      <c r="BH50" s="56"/>
      <c r="BI50" s="56"/>
      <c r="BJ50" s="56"/>
      <c r="BK50" s="56"/>
      <c r="BL50" s="56"/>
      <c r="BM50" s="56"/>
      <c r="BN50" s="56"/>
      <c r="BO50" s="56"/>
      <c r="BP50" s="56"/>
      <c r="BQ50" s="56"/>
      <c r="BR50" s="56"/>
      <c r="BS50" s="56"/>
      <c r="BT50" s="56"/>
      <c r="BU50" s="56"/>
      <c r="BV50" s="56"/>
      <c r="BW50" s="56"/>
      <c r="BX50" s="56"/>
      <c r="BY50" s="56"/>
      <c r="BZ50" s="56"/>
      <c r="CA50" s="56"/>
      <c r="CB50" s="56"/>
      <c r="CC50" s="56"/>
      <c r="CD50" s="56"/>
      <c r="CE50" s="56"/>
      <c r="CF50" s="56"/>
      <c r="CG50" s="56"/>
      <c r="CH50" s="56"/>
      <c r="CI50" s="56"/>
      <c r="CJ50" s="56"/>
      <c r="CK50" s="56"/>
      <c r="CL50" s="56"/>
      <c r="CM50" s="56"/>
      <c r="CN50" s="56"/>
      <c r="CO50" s="56"/>
      <c r="CP50" s="56"/>
      <c r="CQ50" s="56"/>
      <c r="CR50" s="56"/>
      <c r="CS50" s="56"/>
      <c r="CT50" s="56"/>
      <c r="CU50" s="56"/>
    </row>
    <row r="51" spans="1:99" s="8" customFormat="1" x14ac:dyDescent="0.2">
      <c r="A51" s="71" t="s">
        <v>85</v>
      </c>
      <c r="B51" s="72"/>
      <c r="C51" s="72"/>
      <c r="D51" s="72"/>
      <c r="E51" s="72"/>
      <c r="F51" s="72"/>
      <c r="G51" s="72"/>
      <c r="H51" s="72"/>
      <c r="I51" s="73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  <c r="AV51" s="56"/>
      <c r="AW51" s="56"/>
      <c r="AX51" s="56"/>
      <c r="AY51" s="56"/>
      <c r="AZ51" s="56"/>
      <c r="BA51" s="56"/>
      <c r="BB51" s="56"/>
      <c r="BC51" s="56"/>
      <c r="BD51" s="56"/>
      <c r="BE51" s="56"/>
      <c r="BF51" s="56"/>
      <c r="BG51" s="56"/>
      <c r="BH51" s="56"/>
      <c r="BI51" s="56"/>
      <c r="BJ51" s="56"/>
      <c r="BK51" s="56"/>
      <c r="BL51" s="56"/>
      <c r="BM51" s="56"/>
      <c r="BN51" s="56"/>
      <c r="BO51" s="56"/>
      <c r="BP51" s="56"/>
      <c r="BQ51" s="56"/>
      <c r="BR51" s="56"/>
      <c r="BS51" s="56"/>
      <c r="BT51" s="56"/>
      <c r="BU51" s="56"/>
      <c r="BV51" s="56"/>
      <c r="BW51" s="56"/>
      <c r="BX51" s="56"/>
      <c r="BY51" s="56"/>
      <c r="BZ51" s="56"/>
      <c r="CA51" s="56"/>
      <c r="CB51" s="56"/>
      <c r="CC51" s="56"/>
      <c r="CD51" s="56"/>
      <c r="CE51" s="56"/>
      <c r="CF51" s="56"/>
      <c r="CG51" s="56"/>
      <c r="CH51" s="56"/>
      <c r="CI51" s="56"/>
      <c r="CJ51" s="56"/>
      <c r="CK51" s="56"/>
      <c r="CL51" s="56"/>
      <c r="CM51" s="56"/>
      <c r="CN51" s="56"/>
      <c r="CO51" s="56"/>
      <c r="CP51" s="56"/>
      <c r="CQ51" s="56"/>
      <c r="CR51" s="56"/>
      <c r="CS51" s="56"/>
      <c r="CT51" s="56"/>
      <c r="CU51" s="56"/>
    </row>
    <row r="52" spans="1:99" ht="25.5" x14ac:dyDescent="0.2">
      <c r="A52" s="10" t="s">
        <v>13</v>
      </c>
      <c r="B52" s="11" t="s">
        <v>87</v>
      </c>
      <c r="C52" s="14" t="s">
        <v>230</v>
      </c>
      <c r="D52" s="19">
        <v>5.5</v>
      </c>
      <c r="E52" s="19">
        <v>7.5</v>
      </c>
      <c r="F52" s="19">
        <v>28</v>
      </c>
      <c r="G52" s="52">
        <v>197.5</v>
      </c>
      <c r="H52" s="52">
        <v>0.75</v>
      </c>
      <c r="I52" s="12" t="s">
        <v>86</v>
      </c>
    </row>
    <row r="53" spans="1:99" x14ac:dyDescent="0.2">
      <c r="A53" s="10"/>
      <c r="B53" s="11" t="s">
        <v>21</v>
      </c>
      <c r="C53" s="14" t="s">
        <v>46</v>
      </c>
      <c r="D53" s="19">
        <v>1.6</v>
      </c>
      <c r="E53" s="19">
        <v>0.4</v>
      </c>
      <c r="F53" s="19">
        <v>23.64</v>
      </c>
      <c r="G53" s="52">
        <v>95.2</v>
      </c>
      <c r="H53" s="52">
        <v>0</v>
      </c>
      <c r="I53" s="12" t="s">
        <v>81</v>
      </c>
    </row>
    <row r="54" spans="1:99" x14ac:dyDescent="0.2">
      <c r="A54" s="10"/>
      <c r="B54" s="11" t="s">
        <v>18</v>
      </c>
      <c r="C54" s="14" t="s">
        <v>229</v>
      </c>
      <c r="D54" s="19">
        <v>0.03</v>
      </c>
      <c r="E54" s="19">
        <v>4.95</v>
      </c>
      <c r="F54" s="19">
        <v>0.05</v>
      </c>
      <c r="G54" s="52">
        <v>44.88</v>
      </c>
      <c r="H54" s="52">
        <v>0</v>
      </c>
      <c r="I54" s="12" t="s">
        <v>17</v>
      </c>
    </row>
    <row r="55" spans="1:99" x14ac:dyDescent="0.2">
      <c r="A55" s="10"/>
      <c r="B55" s="11" t="s">
        <v>89</v>
      </c>
      <c r="C55" s="14" t="s">
        <v>58</v>
      </c>
      <c r="D55" s="19">
        <v>1.6</v>
      </c>
      <c r="E55" s="19">
        <v>1</v>
      </c>
      <c r="F55" s="19">
        <v>17.2</v>
      </c>
      <c r="G55" s="52">
        <v>88.94</v>
      </c>
      <c r="H55" s="52">
        <v>1.1399999999999999</v>
      </c>
      <c r="I55" s="12" t="s">
        <v>88</v>
      </c>
    </row>
    <row r="56" spans="1:99" s="39" customFormat="1" x14ac:dyDescent="0.2">
      <c r="A56" s="34"/>
      <c r="B56" s="35"/>
      <c r="C56" s="41">
        <f>C52+C53+C54+C55</f>
        <v>496</v>
      </c>
      <c r="D56" s="41">
        <f t="shared" ref="D56:H56" si="8">D52+D53+D54+D55</f>
        <v>8.73</v>
      </c>
      <c r="E56" s="41">
        <f t="shared" si="8"/>
        <v>13.850000000000001</v>
      </c>
      <c r="F56" s="41">
        <f t="shared" si="8"/>
        <v>68.89</v>
      </c>
      <c r="G56" s="42">
        <f t="shared" si="8"/>
        <v>426.52</v>
      </c>
      <c r="H56" s="42">
        <f t="shared" si="8"/>
        <v>1.89</v>
      </c>
      <c r="I56" s="38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57"/>
      <c r="AW56" s="57"/>
      <c r="AX56" s="57"/>
      <c r="AY56" s="57"/>
      <c r="AZ56" s="57"/>
      <c r="BA56" s="57"/>
      <c r="BB56" s="57"/>
      <c r="BC56" s="57"/>
      <c r="BD56" s="57"/>
      <c r="BE56" s="57"/>
      <c r="BF56" s="57"/>
      <c r="BG56" s="57"/>
      <c r="BH56" s="57"/>
      <c r="BI56" s="57"/>
      <c r="BJ56" s="57"/>
      <c r="BK56" s="57"/>
      <c r="BL56" s="57"/>
      <c r="BM56" s="57"/>
      <c r="BN56" s="57"/>
      <c r="BO56" s="57"/>
      <c r="BP56" s="57"/>
      <c r="BQ56" s="57"/>
      <c r="BR56" s="57"/>
      <c r="BS56" s="57"/>
      <c r="BT56" s="57"/>
      <c r="BU56" s="57"/>
      <c r="BV56" s="57"/>
      <c r="BW56" s="57"/>
      <c r="BX56" s="57"/>
      <c r="BY56" s="57"/>
      <c r="BZ56" s="57"/>
      <c r="CA56" s="57"/>
      <c r="CB56" s="57"/>
      <c r="CC56" s="57"/>
      <c r="CD56" s="57"/>
      <c r="CE56" s="57"/>
      <c r="CF56" s="57"/>
      <c r="CG56" s="57"/>
      <c r="CH56" s="57"/>
      <c r="CI56" s="57"/>
      <c r="CJ56" s="57"/>
      <c r="CK56" s="57"/>
      <c r="CL56" s="57"/>
      <c r="CM56" s="57"/>
      <c r="CN56" s="57"/>
      <c r="CO56" s="57"/>
      <c r="CP56" s="57"/>
      <c r="CQ56" s="57"/>
      <c r="CR56" s="57"/>
      <c r="CS56" s="57"/>
      <c r="CT56" s="57"/>
      <c r="CU56" s="57"/>
    </row>
    <row r="57" spans="1:99" x14ac:dyDescent="0.2">
      <c r="A57" s="10" t="s">
        <v>26</v>
      </c>
      <c r="B57" s="11" t="s">
        <v>238</v>
      </c>
      <c r="C57" s="14" t="s">
        <v>29</v>
      </c>
      <c r="D57" s="19">
        <v>0.84</v>
      </c>
      <c r="E57" s="19">
        <v>0.84</v>
      </c>
      <c r="F57" s="19">
        <v>21.56</v>
      </c>
      <c r="G57" s="52">
        <v>88.8</v>
      </c>
      <c r="H57" s="52">
        <v>8.4</v>
      </c>
      <c r="I57" s="12" t="s">
        <v>90</v>
      </c>
    </row>
    <row r="58" spans="1:99" s="39" customFormat="1" x14ac:dyDescent="0.2">
      <c r="A58" s="34"/>
      <c r="B58" s="35"/>
      <c r="C58" s="41" t="str">
        <f>C57</f>
        <v>140</v>
      </c>
      <c r="D58" s="41">
        <f t="shared" ref="D58:H58" si="9">D57</f>
        <v>0.84</v>
      </c>
      <c r="E58" s="41">
        <f t="shared" si="9"/>
        <v>0.84</v>
      </c>
      <c r="F58" s="41">
        <f t="shared" si="9"/>
        <v>21.56</v>
      </c>
      <c r="G58" s="42">
        <f t="shared" si="9"/>
        <v>88.8</v>
      </c>
      <c r="H58" s="42">
        <f t="shared" si="9"/>
        <v>8.4</v>
      </c>
      <c r="I58" s="38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57"/>
      <c r="AT58" s="57"/>
      <c r="AU58" s="57"/>
      <c r="AV58" s="57"/>
      <c r="AW58" s="57"/>
      <c r="AX58" s="57"/>
      <c r="AY58" s="57"/>
      <c r="AZ58" s="57"/>
      <c r="BA58" s="57"/>
      <c r="BB58" s="57"/>
      <c r="BC58" s="57"/>
      <c r="BD58" s="57"/>
      <c r="BE58" s="57"/>
      <c r="BF58" s="57"/>
      <c r="BG58" s="57"/>
      <c r="BH58" s="57"/>
      <c r="BI58" s="57"/>
      <c r="BJ58" s="57"/>
      <c r="BK58" s="57"/>
      <c r="BL58" s="57"/>
      <c r="BM58" s="57"/>
      <c r="BN58" s="57"/>
      <c r="BO58" s="57"/>
      <c r="BP58" s="57"/>
      <c r="BQ58" s="57"/>
      <c r="BR58" s="57"/>
      <c r="BS58" s="57"/>
      <c r="BT58" s="57"/>
      <c r="BU58" s="57"/>
      <c r="BV58" s="57"/>
      <c r="BW58" s="57"/>
      <c r="BX58" s="57"/>
      <c r="BY58" s="57"/>
      <c r="BZ58" s="57"/>
      <c r="CA58" s="57"/>
      <c r="CB58" s="57"/>
      <c r="CC58" s="57"/>
      <c r="CD58" s="57"/>
      <c r="CE58" s="57"/>
      <c r="CF58" s="57"/>
      <c r="CG58" s="57"/>
      <c r="CH58" s="57"/>
      <c r="CI58" s="57"/>
      <c r="CJ58" s="57"/>
      <c r="CK58" s="57"/>
      <c r="CL58" s="57"/>
      <c r="CM58" s="57"/>
      <c r="CN58" s="57"/>
      <c r="CO58" s="57"/>
      <c r="CP58" s="57"/>
      <c r="CQ58" s="57"/>
      <c r="CR58" s="57"/>
      <c r="CS58" s="57"/>
      <c r="CT58" s="57"/>
      <c r="CU58" s="57"/>
    </row>
    <row r="59" spans="1:99" x14ac:dyDescent="0.2">
      <c r="A59" s="10" t="s">
        <v>30</v>
      </c>
      <c r="B59" s="11" t="s">
        <v>92</v>
      </c>
      <c r="C59" s="14" t="s">
        <v>33</v>
      </c>
      <c r="D59" s="19">
        <v>0.98</v>
      </c>
      <c r="E59" s="19">
        <v>2.73</v>
      </c>
      <c r="F59" s="19">
        <v>7.35</v>
      </c>
      <c r="G59" s="52">
        <v>52.5</v>
      </c>
      <c r="H59" s="52">
        <v>1.19</v>
      </c>
      <c r="I59" s="12" t="s">
        <v>91</v>
      </c>
    </row>
    <row r="60" spans="1:99" x14ac:dyDescent="0.2">
      <c r="A60" s="10"/>
      <c r="B60" s="11" t="s">
        <v>94</v>
      </c>
      <c r="C60" s="14" t="s">
        <v>58</v>
      </c>
      <c r="D60" s="19">
        <v>8.84</v>
      </c>
      <c r="E60" s="19">
        <v>8.92</v>
      </c>
      <c r="F60" s="19">
        <v>15.22</v>
      </c>
      <c r="G60" s="52">
        <v>149.80000000000001</v>
      </c>
      <c r="H60" s="52">
        <v>11.6</v>
      </c>
      <c r="I60" s="12" t="s">
        <v>93</v>
      </c>
    </row>
    <row r="61" spans="1:99" x14ac:dyDescent="0.2">
      <c r="A61" s="10"/>
      <c r="B61" s="11" t="s">
        <v>97</v>
      </c>
      <c r="C61" s="14" t="s">
        <v>41</v>
      </c>
      <c r="D61" s="19">
        <v>9.5399999999999991</v>
      </c>
      <c r="E61" s="19">
        <v>6.61</v>
      </c>
      <c r="F61" s="19">
        <v>0.7</v>
      </c>
      <c r="G61" s="52">
        <v>126.59</v>
      </c>
      <c r="H61" s="52">
        <v>0.52800000000000002</v>
      </c>
      <c r="I61" s="12" t="s">
        <v>96</v>
      </c>
    </row>
    <row r="62" spans="1:99" x14ac:dyDescent="0.2">
      <c r="A62" s="10"/>
      <c r="B62" s="11" t="s">
        <v>99</v>
      </c>
      <c r="C62" s="14">
        <v>110</v>
      </c>
      <c r="D62" s="19">
        <v>1.28</v>
      </c>
      <c r="E62" s="19">
        <v>3.58</v>
      </c>
      <c r="F62" s="19">
        <v>23.74</v>
      </c>
      <c r="G62" s="52">
        <v>149.93</v>
      </c>
      <c r="H62" s="52">
        <v>0</v>
      </c>
      <c r="I62" s="12" t="s">
        <v>98</v>
      </c>
    </row>
    <row r="63" spans="1:99" x14ac:dyDescent="0.2">
      <c r="A63" s="10"/>
      <c r="B63" s="11" t="s">
        <v>101</v>
      </c>
      <c r="C63" s="14" t="s">
        <v>58</v>
      </c>
      <c r="D63" s="19">
        <v>0.2</v>
      </c>
      <c r="E63" s="19">
        <v>0</v>
      </c>
      <c r="F63" s="19">
        <v>19.2</v>
      </c>
      <c r="G63" s="52">
        <v>72</v>
      </c>
      <c r="H63" s="52">
        <v>50</v>
      </c>
      <c r="I63" s="12" t="s">
        <v>100</v>
      </c>
    </row>
    <row r="64" spans="1:99" x14ac:dyDescent="0.2">
      <c r="A64" s="10"/>
      <c r="B64" s="11" t="s">
        <v>45</v>
      </c>
      <c r="C64" s="14" t="s">
        <v>38</v>
      </c>
      <c r="D64" s="19">
        <v>3.3</v>
      </c>
      <c r="E64" s="19">
        <v>0.6</v>
      </c>
      <c r="F64" s="19">
        <v>17.149999999999999</v>
      </c>
      <c r="G64" s="52">
        <v>90.5</v>
      </c>
      <c r="H64" s="52">
        <v>0</v>
      </c>
      <c r="I64" s="12" t="s">
        <v>44</v>
      </c>
    </row>
    <row r="65" spans="1:99" s="39" customFormat="1" x14ac:dyDescent="0.2">
      <c r="A65" s="34"/>
      <c r="B65" s="35"/>
      <c r="C65" s="41">
        <f>C59+C60+C61+C62+C63+C64</f>
        <v>710</v>
      </c>
      <c r="D65" s="41">
        <f t="shared" ref="D65:H65" si="10">D59+D60+D61+D62+D63+D64</f>
        <v>24.14</v>
      </c>
      <c r="E65" s="41">
        <f t="shared" si="10"/>
        <v>22.440000000000005</v>
      </c>
      <c r="F65" s="41">
        <f t="shared" si="10"/>
        <v>83.359999999999985</v>
      </c>
      <c r="G65" s="42">
        <f t="shared" si="10"/>
        <v>641.31999999999994</v>
      </c>
      <c r="H65" s="42">
        <f t="shared" si="10"/>
        <v>63.317999999999998</v>
      </c>
      <c r="I65" s="38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  <c r="AK65" s="57"/>
      <c r="AL65" s="57"/>
      <c r="AM65" s="57"/>
      <c r="AN65" s="57"/>
      <c r="AO65" s="57"/>
      <c r="AP65" s="57"/>
      <c r="AQ65" s="57"/>
      <c r="AR65" s="57"/>
      <c r="AS65" s="57"/>
      <c r="AT65" s="57"/>
      <c r="AU65" s="57"/>
      <c r="AV65" s="57"/>
      <c r="AW65" s="57"/>
      <c r="AX65" s="57"/>
      <c r="AY65" s="57"/>
      <c r="AZ65" s="57"/>
      <c r="BA65" s="57"/>
      <c r="BB65" s="57"/>
      <c r="BC65" s="57"/>
      <c r="BD65" s="57"/>
      <c r="BE65" s="57"/>
      <c r="BF65" s="57"/>
      <c r="BG65" s="57"/>
      <c r="BH65" s="57"/>
      <c r="BI65" s="57"/>
      <c r="BJ65" s="57"/>
      <c r="BK65" s="57"/>
      <c r="BL65" s="57"/>
      <c r="BM65" s="57"/>
      <c r="BN65" s="57"/>
      <c r="BO65" s="57"/>
      <c r="BP65" s="57"/>
      <c r="BQ65" s="57"/>
      <c r="BR65" s="57"/>
      <c r="BS65" s="57"/>
      <c r="BT65" s="57"/>
      <c r="BU65" s="57"/>
      <c r="BV65" s="57"/>
      <c r="BW65" s="57"/>
      <c r="BX65" s="57"/>
      <c r="BY65" s="57"/>
      <c r="BZ65" s="57"/>
      <c r="CA65" s="57"/>
      <c r="CB65" s="57"/>
      <c r="CC65" s="57"/>
      <c r="CD65" s="57"/>
      <c r="CE65" s="57"/>
      <c r="CF65" s="57"/>
      <c r="CG65" s="57"/>
      <c r="CH65" s="57"/>
      <c r="CI65" s="57"/>
      <c r="CJ65" s="57"/>
      <c r="CK65" s="57"/>
      <c r="CL65" s="57"/>
      <c r="CM65" s="57"/>
      <c r="CN65" s="57"/>
      <c r="CO65" s="57"/>
      <c r="CP65" s="57"/>
      <c r="CQ65" s="57"/>
      <c r="CR65" s="57"/>
      <c r="CS65" s="57"/>
      <c r="CT65" s="57"/>
      <c r="CU65" s="57"/>
    </row>
    <row r="66" spans="1:99" ht="38.25" x14ac:dyDescent="0.2">
      <c r="A66" s="66" t="s">
        <v>47</v>
      </c>
      <c r="B66" s="11" t="s">
        <v>103</v>
      </c>
      <c r="C66" s="14">
        <v>200</v>
      </c>
      <c r="D66" s="19">
        <v>12.31</v>
      </c>
      <c r="E66" s="19">
        <v>16</v>
      </c>
      <c r="F66" s="19">
        <v>16.760000000000002</v>
      </c>
      <c r="G66" s="52">
        <v>330.28</v>
      </c>
      <c r="H66" s="52">
        <v>24.57</v>
      </c>
      <c r="I66" s="12" t="s">
        <v>102</v>
      </c>
    </row>
    <row r="67" spans="1:99" x14ac:dyDescent="0.2">
      <c r="A67" s="10"/>
      <c r="B67" s="11" t="s">
        <v>105</v>
      </c>
      <c r="C67" s="14" t="s">
        <v>58</v>
      </c>
      <c r="D67" s="19">
        <v>0.3</v>
      </c>
      <c r="E67" s="19">
        <v>0.2</v>
      </c>
      <c r="F67" s="19">
        <v>25.1</v>
      </c>
      <c r="G67" s="52">
        <v>101</v>
      </c>
      <c r="H67" s="52">
        <v>7.8</v>
      </c>
      <c r="I67" s="12" t="s">
        <v>104</v>
      </c>
    </row>
    <row r="68" spans="1:99" x14ac:dyDescent="0.2">
      <c r="A68" s="10"/>
      <c r="B68" s="11" t="s">
        <v>21</v>
      </c>
      <c r="C68" s="14" t="s">
        <v>46</v>
      </c>
      <c r="D68" s="19">
        <v>1.6</v>
      </c>
      <c r="E68" s="19">
        <v>0.4</v>
      </c>
      <c r="F68" s="19">
        <v>23.64</v>
      </c>
      <c r="G68" s="52">
        <v>95.2</v>
      </c>
      <c r="H68" s="52">
        <v>0</v>
      </c>
      <c r="I68" s="12" t="s">
        <v>81</v>
      </c>
    </row>
    <row r="69" spans="1:99" x14ac:dyDescent="0.2">
      <c r="A69" s="10"/>
      <c r="B69" s="11" t="s">
        <v>107</v>
      </c>
      <c r="C69" s="14" t="s">
        <v>53</v>
      </c>
      <c r="D69" s="19">
        <v>3.2</v>
      </c>
      <c r="E69" s="19">
        <v>3.62</v>
      </c>
      <c r="F69" s="19">
        <v>29.26</v>
      </c>
      <c r="G69" s="52">
        <v>118.18</v>
      </c>
      <c r="H69" s="52">
        <v>0.16800000000000001</v>
      </c>
      <c r="I69" s="12" t="s">
        <v>106</v>
      </c>
    </row>
    <row r="70" spans="1:99" s="39" customFormat="1" x14ac:dyDescent="0.2">
      <c r="A70" s="47"/>
      <c r="B70" s="48"/>
      <c r="C70" s="49">
        <f>C66+C67+C68+C69</f>
        <v>500</v>
      </c>
      <c r="D70" s="49">
        <f t="shared" ref="D70:H70" si="11">D66+D67+D68+D69</f>
        <v>17.41</v>
      </c>
      <c r="E70" s="49">
        <f t="shared" si="11"/>
        <v>20.22</v>
      </c>
      <c r="F70" s="49">
        <f t="shared" si="11"/>
        <v>94.76</v>
      </c>
      <c r="G70" s="50">
        <f t="shared" si="11"/>
        <v>644.66000000000008</v>
      </c>
      <c r="H70" s="50">
        <f t="shared" si="11"/>
        <v>32.537999999999997</v>
      </c>
      <c r="I70" s="51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  <c r="AK70" s="57"/>
      <c r="AL70" s="57"/>
      <c r="AM70" s="57"/>
      <c r="AN70" s="57"/>
      <c r="AO70" s="57"/>
      <c r="AP70" s="57"/>
      <c r="AQ70" s="57"/>
      <c r="AR70" s="57"/>
      <c r="AS70" s="57"/>
      <c r="AT70" s="57"/>
      <c r="AU70" s="57"/>
      <c r="AV70" s="57"/>
      <c r="AW70" s="57"/>
      <c r="AX70" s="57"/>
      <c r="AY70" s="57"/>
      <c r="AZ70" s="57"/>
      <c r="BA70" s="57"/>
      <c r="BB70" s="57"/>
      <c r="BC70" s="57"/>
      <c r="BD70" s="57"/>
      <c r="BE70" s="57"/>
      <c r="BF70" s="57"/>
      <c r="BG70" s="57"/>
      <c r="BH70" s="57"/>
      <c r="BI70" s="57"/>
      <c r="BJ70" s="57"/>
      <c r="BK70" s="57"/>
      <c r="BL70" s="57"/>
      <c r="BM70" s="57"/>
      <c r="BN70" s="57"/>
      <c r="BO70" s="57"/>
      <c r="BP70" s="57"/>
      <c r="BQ70" s="57"/>
      <c r="BR70" s="57"/>
      <c r="BS70" s="57"/>
      <c r="BT70" s="57"/>
      <c r="BU70" s="57"/>
      <c r="BV70" s="57"/>
      <c r="BW70" s="57"/>
      <c r="BX70" s="57"/>
      <c r="BY70" s="57"/>
      <c r="BZ70" s="57"/>
      <c r="CA70" s="57"/>
      <c r="CB70" s="57"/>
      <c r="CC70" s="57"/>
      <c r="CD70" s="57"/>
      <c r="CE70" s="57"/>
      <c r="CF70" s="57"/>
      <c r="CG70" s="57"/>
      <c r="CH70" s="57"/>
      <c r="CI70" s="57"/>
      <c r="CJ70" s="57"/>
      <c r="CK70" s="57"/>
      <c r="CL70" s="57"/>
      <c r="CM70" s="57"/>
      <c r="CN70" s="57"/>
      <c r="CO70" s="57"/>
      <c r="CP70" s="57"/>
      <c r="CQ70" s="57"/>
      <c r="CR70" s="57"/>
      <c r="CS70" s="57"/>
      <c r="CT70" s="57"/>
      <c r="CU70" s="57"/>
    </row>
    <row r="71" spans="1:99" s="8" customFormat="1" ht="13.5" thickBot="1" x14ac:dyDescent="0.25">
      <c r="A71" s="69" t="s">
        <v>54</v>
      </c>
      <c r="B71" s="70"/>
      <c r="C71" s="15">
        <f>SUM(C56+C58+C65+C70)</f>
        <v>1846</v>
      </c>
      <c r="D71" s="20">
        <v>51.120000000000005</v>
      </c>
      <c r="E71" s="20">
        <v>57.35</v>
      </c>
      <c r="F71" s="20">
        <v>268.57</v>
      </c>
      <c r="G71" s="61">
        <f>SUM(G56+G58+G65+G70)</f>
        <v>1801.3</v>
      </c>
      <c r="H71" s="61">
        <v>106.146</v>
      </c>
      <c r="I71" s="13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6"/>
      <c r="AJ71" s="56"/>
      <c r="AK71" s="56"/>
      <c r="AL71" s="56"/>
      <c r="AM71" s="56"/>
      <c r="AN71" s="56"/>
      <c r="AO71" s="56"/>
      <c r="AP71" s="56"/>
      <c r="AQ71" s="56"/>
      <c r="AR71" s="56"/>
      <c r="AS71" s="56"/>
      <c r="AT71" s="56"/>
      <c r="AU71" s="56"/>
      <c r="AV71" s="56"/>
      <c r="AW71" s="56"/>
      <c r="AX71" s="56"/>
      <c r="AY71" s="56"/>
      <c r="AZ71" s="56"/>
      <c r="BA71" s="56"/>
      <c r="BB71" s="56"/>
      <c r="BC71" s="56"/>
      <c r="BD71" s="56"/>
      <c r="BE71" s="56"/>
      <c r="BF71" s="56"/>
      <c r="BG71" s="56"/>
      <c r="BH71" s="56"/>
      <c r="BI71" s="56"/>
      <c r="BJ71" s="56"/>
      <c r="BK71" s="56"/>
      <c r="BL71" s="56"/>
      <c r="BM71" s="56"/>
      <c r="BN71" s="56"/>
      <c r="BO71" s="56"/>
      <c r="BP71" s="56"/>
      <c r="BQ71" s="56"/>
      <c r="BR71" s="56"/>
      <c r="BS71" s="56"/>
      <c r="BT71" s="56"/>
      <c r="BU71" s="56"/>
      <c r="BV71" s="56"/>
      <c r="BW71" s="56"/>
      <c r="BX71" s="56"/>
      <c r="BY71" s="56"/>
      <c r="BZ71" s="56"/>
      <c r="CA71" s="56"/>
      <c r="CB71" s="56"/>
      <c r="CC71" s="56"/>
      <c r="CD71" s="56"/>
      <c r="CE71" s="56"/>
      <c r="CF71" s="56"/>
      <c r="CG71" s="56"/>
      <c r="CH71" s="56"/>
      <c r="CI71" s="56"/>
      <c r="CJ71" s="56"/>
      <c r="CK71" s="56"/>
      <c r="CL71" s="56"/>
      <c r="CM71" s="56"/>
      <c r="CN71" s="56"/>
      <c r="CO71" s="56"/>
      <c r="CP71" s="56"/>
      <c r="CQ71" s="56"/>
      <c r="CR71" s="56"/>
      <c r="CS71" s="56"/>
      <c r="CT71" s="56"/>
      <c r="CU71" s="56"/>
    </row>
    <row r="72" spans="1:99" s="8" customFormat="1" x14ac:dyDescent="0.2">
      <c r="A72" s="71" t="s">
        <v>108</v>
      </c>
      <c r="B72" s="72"/>
      <c r="C72" s="72"/>
      <c r="D72" s="72"/>
      <c r="E72" s="72"/>
      <c r="F72" s="72"/>
      <c r="G72" s="72"/>
      <c r="H72" s="72"/>
      <c r="I72" s="73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56"/>
      <c r="AG72" s="56"/>
      <c r="AH72" s="56"/>
      <c r="AI72" s="56"/>
      <c r="AJ72" s="56"/>
      <c r="AK72" s="56"/>
      <c r="AL72" s="56"/>
      <c r="AM72" s="56"/>
      <c r="AN72" s="56"/>
      <c r="AO72" s="56"/>
      <c r="AP72" s="56"/>
      <c r="AQ72" s="56"/>
      <c r="AR72" s="56"/>
      <c r="AS72" s="56"/>
      <c r="AT72" s="56"/>
      <c r="AU72" s="56"/>
      <c r="AV72" s="56"/>
      <c r="AW72" s="56"/>
      <c r="AX72" s="56"/>
      <c r="AY72" s="56"/>
      <c r="AZ72" s="56"/>
      <c r="BA72" s="56"/>
      <c r="BB72" s="56"/>
      <c r="BC72" s="56"/>
      <c r="BD72" s="56"/>
      <c r="BE72" s="56"/>
      <c r="BF72" s="56"/>
      <c r="BG72" s="56"/>
      <c r="BH72" s="56"/>
      <c r="BI72" s="56"/>
      <c r="BJ72" s="56"/>
      <c r="BK72" s="56"/>
      <c r="BL72" s="56"/>
      <c r="BM72" s="56"/>
      <c r="BN72" s="56"/>
      <c r="BO72" s="56"/>
      <c r="BP72" s="56"/>
      <c r="BQ72" s="56"/>
      <c r="BR72" s="56"/>
      <c r="BS72" s="56"/>
      <c r="BT72" s="56"/>
      <c r="BU72" s="56"/>
      <c r="BV72" s="56"/>
      <c r="BW72" s="56"/>
      <c r="BX72" s="56"/>
      <c r="BY72" s="56"/>
      <c r="BZ72" s="56"/>
      <c r="CA72" s="56"/>
      <c r="CB72" s="56"/>
      <c r="CC72" s="56"/>
      <c r="CD72" s="56"/>
      <c r="CE72" s="56"/>
      <c r="CF72" s="56"/>
      <c r="CG72" s="56"/>
      <c r="CH72" s="56"/>
      <c r="CI72" s="56"/>
      <c r="CJ72" s="56"/>
      <c r="CK72" s="56"/>
      <c r="CL72" s="56"/>
      <c r="CM72" s="56"/>
      <c r="CN72" s="56"/>
      <c r="CO72" s="56"/>
      <c r="CP72" s="56"/>
      <c r="CQ72" s="56"/>
      <c r="CR72" s="56"/>
      <c r="CS72" s="56"/>
      <c r="CT72" s="56"/>
      <c r="CU72" s="56"/>
    </row>
    <row r="73" spans="1:99" x14ac:dyDescent="0.2">
      <c r="A73" s="10" t="s">
        <v>13</v>
      </c>
      <c r="B73" s="11" t="s">
        <v>235</v>
      </c>
      <c r="C73" s="14">
        <v>250</v>
      </c>
      <c r="D73" s="19">
        <v>5.36</v>
      </c>
      <c r="E73" s="19">
        <v>6.08</v>
      </c>
      <c r="F73" s="19">
        <v>14.82</v>
      </c>
      <c r="G73" s="52">
        <v>177.27500000000001</v>
      </c>
      <c r="H73" s="52">
        <v>1.82</v>
      </c>
      <c r="I73" s="12" t="s">
        <v>109</v>
      </c>
    </row>
    <row r="74" spans="1:99" x14ac:dyDescent="0.2">
      <c r="A74" s="10"/>
      <c r="B74" s="11" t="s">
        <v>21</v>
      </c>
      <c r="C74" s="14" t="s">
        <v>46</v>
      </c>
      <c r="D74" s="19">
        <v>1.6</v>
      </c>
      <c r="E74" s="19">
        <v>0.4</v>
      </c>
      <c r="F74" s="19">
        <v>23.64</v>
      </c>
      <c r="G74" s="52">
        <v>95.2</v>
      </c>
      <c r="H74" s="52">
        <v>0</v>
      </c>
      <c r="I74" s="12" t="s">
        <v>110</v>
      </c>
    </row>
    <row r="75" spans="1:99" x14ac:dyDescent="0.2">
      <c r="A75" s="10"/>
      <c r="B75" s="11" t="s">
        <v>113</v>
      </c>
      <c r="C75" s="14" t="s">
        <v>232</v>
      </c>
      <c r="D75" s="19">
        <v>2.81</v>
      </c>
      <c r="E75" s="19">
        <v>4.49</v>
      </c>
      <c r="F75" s="19">
        <v>0</v>
      </c>
      <c r="G75" s="52">
        <v>56.02</v>
      </c>
      <c r="H75" s="52">
        <v>0.216</v>
      </c>
      <c r="I75" s="12" t="s">
        <v>112</v>
      </c>
    </row>
    <row r="76" spans="1:99" x14ac:dyDescent="0.2">
      <c r="A76" s="10"/>
      <c r="B76" s="11" t="s">
        <v>125</v>
      </c>
      <c r="C76" s="14" t="s">
        <v>25</v>
      </c>
      <c r="D76" s="19">
        <v>2.48</v>
      </c>
      <c r="E76" s="19">
        <v>3.98</v>
      </c>
      <c r="F76" s="19">
        <v>18.07</v>
      </c>
      <c r="G76" s="52">
        <v>129.91</v>
      </c>
      <c r="H76" s="52">
        <v>1.98</v>
      </c>
      <c r="I76" s="12" t="s">
        <v>23</v>
      </c>
    </row>
    <row r="77" spans="1:99" s="39" customFormat="1" x14ac:dyDescent="0.2">
      <c r="A77" s="34"/>
      <c r="B77" s="35"/>
      <c r="C77" s="41">
        <f>C73+C74+C75+C76</f>
        <v>485</v>
      </c>
      <c r="D77" s="41">
        <f t="shared" ref="D77:H77" si="12">D73+D74+D75+D76</f>
        <v>12.250000000000002</v>
      </c>
      <c r="E77" s="41">
        <f t="shared" si="12"/>
        <v>14.950000000000001</v>
      </c>
      <c r="F77" s="41">
        <f t="shared" si="12"/>
        <v>56.53</v>
      </c>
      <c r="G77" s="42">
        <f t="shared" si="12"/>
        <v>458.40499999999997</v>
      </c>
      <c r="H77" s="42">
        <f t="shared" si="12"/>
        <v>4.016</v>
      </c>
      <c r="I77" s="38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7"/>
      <c r="AR77" s="57"/>
      <c r="AS77" s="57"/>
      <c r="AT77" s="57"/>
      <c r="AU77" s="57"/>
      <c r="AV77" s="57"/>
      <c r="AW77" s="57"/>
      <c r="AX77" s="57"/>
      <c r="AY77" s="57"/>
      <c r="AZ77" s="57"/>
      <c r="BA77" s="57"/>
      <c r="BB77" s="57"/>
      <c r="BC77" s="57"/>
      <c r="BD77" s="57"/>
      <c r="BE77" s="57"/>
      <c r="BF77" s="57"/>
      <c r="BG77" s="57"/>
      <c r="BH77" s="57"/>
      <c r="BI77" s="57"/>
      <c r="BJ77" s="57"/>
      <c r="BK77" s="57"/>
      <c r="BL77" s="57"/>
      <c r="BM77" s="57"/>
      <c r="BN77" s="57"/>
      <c r="BO77" s="57"/>
      <c r="BP77" s="57"/>
      <c r="BQ77" s="57"/>
      <c r="BR77" s="57"/>
      <c r="BS77" s="57"/>
      <c r="BT77" s="57"/>
      <c r="BU77" s="57"/>
      <c r="BV77" s="57"/>
      <c r="BW77" s="57"/>
      <c r="BX77" s="57"/>
      <c r="BY77" s="57"/>
      <c r="BZ77" s="57"/>
      <c r="CA77" s="57"/>
      <c r="CB77" s="57"/>
      <c r="CC77" s="57"/>
      <c r="CD77" s="57"/>
      <c r="CE77" s="57"/>
      <c r="CF77" s="57"/>
      <c r="CG77" s="57"/>
      <c r="CH77" s="57"/>
      <c r="CI77" s="57"/>
      <c r="CJ77" s="57"/>
      <c r="CK77" s="57"/>
      <c r="CL77" s="57"/>
      <c r="CM77" s="57"/>
      <c r="CN77" s="57"/>
      <c r="CO77" s="57"/>
      <c r="CP77" s="57"/>
      <c r="CQ77" s="57"/>
      <c r="CR77" s="57"/>
      <c r="CS77" s="57"/>
      <c r="CT77" s="57"/>
      <c r="CU77" s="57"/>
    </row>
    <row r="78" spans="1:99" x14ac:dyDescent="0.2">
      <c r="A78" s="10" t="s">
        <v>26</v>
      </c>
      <c r="B78" s="11" t="s">
        <v>64</v>
      </c>
      <c r="C78" s="14" t="s">
        <v>139</v>
      </c>
      <c r="D78" s="19">
        <v>1.5</v>
      </c>
      <c r="E78" s="19">
        <v>0.5</v>
      </c>
      <c r="F78" s="19">
        <v>21</v>
      </c>
      <c r="G78" s="52">
        <v>95</v>
      </c>
      <c r="H78" s="52">
        <v>10</v>
      </c>
      <c r="I78" s="12" t="s">
        <v>63</v>
      </c>
    </row>
    <row r="79" spans="1:99" s="39" customFormat="1" x14ac:dyDescent="0.2">
      <c r="A79" s="34"/>
      <c r="B79" s="35"/>
      <c r="C79" s="41" t="str">
        <f>C78</f>
        <v>100</v>
      </c>
      <c r="D79" s="41">
        <f t="shared" ref="D79:H79" si="13">D78</f>
        <v>1.5</v>
      </c>
      <c r="E79" s="41">
        <f t="shared" si="13"/>
        <v>0.5</v>
      </c>
      <c r="F79" s="41">
        <f t="shared" si="13"/>
        <v>21</v>
      </c>
      <c r="G79" s="42">
        <f t="shared" si="13"/>
        <v>95</v>
      </c>
      <c r="H79" s="42">
        <f t="shared" si="13"/>
        <v>10</v>
      </c>
      <c r="I79" s="38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  <c r="AK79" s="57"/>
      <c r="AL79" s="57"/>
      <c r="AM79" s="57"/>
      <c r="AN79" s="57"/>
      <c r="AO79" s="57"/>
      <c r="AP79" s="57"/>
      <c r="AQ79" s="57"/>
      <c r="AR79" s="57"/>
      <c r="AS79" s="57"/>
      <c r="AT79" s="57"/>
      <c r="AU79" s="57"/>
      <c r="AV79" s="57"/>
      <c r="AW79" s="57"/>
      <c r="AX79" s="57"/>
      <c r="AY79" s="57"/>
      <c r="AZ79" s="57"/>
      <c r="BA79" s="57"/>
      <c r="BB79" s="57"/>
      <c r="BC79" s="57"/>
      <c r="BD79" s="57"/>
      <c r="BE79" s="57"/>
      <c r="BF79" s="57"/>
      <c r="BG79" s="57"/>
      <c r="BH79" s="57"/>
      <c r="BI79" s="57"/>
      <c r="BJ79" s="57"/>
      <c r="BK79" s="57"/>
      <c r="BL79" s="57"/>
      <c r="BM79" s="57"/>
      <c r="BN79" s="57"/>
      <c r="BO79" s="57"/>
      <c r="BP79" s="57"/>
      <c r="BQ79" s="57"/>
      <c r="BR79" s="57"/>
      <c r="BS79" s="57"/>
      <c r="BT79" s="57"/>
      <c r="BU79" s="57"/>
      <c r="BV79" s="57"/>
      <c r="BW79" s="57"/>
      <c r="BX79" s="57"/>
      <c r="BY79" s="57"/>
      <c r="BZ79" s="57"/>
      <c r="CA79" s="57"/>
      <c r="CB79" s="57"/>
      <c r="CC79" s="57"/>
      <c r="CD79" s="57"/>
      <c r="CE79" s="57"/>
      <c r="CF79" s="57"/>
      <c r="CG79" s="57"/>
      <c r="CH79" s="57"/>
      <c r="CI79" s="57"/>
      <c r="CJ79" s="57"/>
      <c r="CK79" s="57"/>
      <c r="CL79" s="57"/>
      <c r="CM79" s="57"/>
      <c r="CN79" s="57"/>
      <c r="CO79" s="57"/>
      <c r="CP79" s="57"/>
      <c r="CQ79" s="57"/>
      <c r="CR79" s="57"/>
      <c r="CS79" s="57"/>
      <c r="CT79" s="57"/>
      <c r="CU79" s="57"/>
    </row>
    <row r="80" spans="1:99" x14ac:dyDescent="0.2">
      <c r="A80" s="10" t="s">
        <v>30</v>
      </c>
      <c r="B80" s="11" t="s">
        <v>116</v>
      </c>
      <c r="C80" s="14" t="s">
        <v>33</v>
      </c>
      <c r="D80" s="19">
        <v>2.17</v>
      </c>
      <c r="E80" s="19">
        <v>0.14000000000000001</v>
      </c>
      <c r="F80" s="19">
        <v>4.55</v>
      </c>
      <c r="G80" s="52">
        <v>28</v>
      </c>
      <c r="H80" s="52">
        <v>7</v>
      </c>
      <c r="I80" s="12" t="s">
        <v>115</v>
      </c>
    </row>
    <row r="81" spans="1:99" x14ac:dyDescent="0.2">
      <c r="A81" s="10"/>
      <c r="B81" s="11" t="s">
        <v>68</v>
      </c>
      <c r="C81" s="14" t="s">
        <v>114</v>
      </c>
      <c r="D81" s="19">
        <v>0.26</v>
      </c>
      <c r="E81" s="19">
        <v>1.5</v>
      </c>
      <c r="F81" s="19">
        <v>0.36</v>
      </c>
      <c r="G81" s="52">
        <v>16.2</v>
      </c>
      <c r="H81" s="52">
        <v>0.04</v>
      </c>
      <c r="I81" s="12" t="s">
        <v>67</v>
      </c>
    </row>
    <row r="82" spans="1:99" x14ac:dyDescent="0.2">
      <c r="A82" s="10"/>
      <c r="B82" s="11" t="s">
        <v>118</v>
      </c>
      <c r="C82" s="14" t="s">
        <v>58</v>
      </c>
      <c r="D82" s="19">
        <v>8.06</v>
      </c>
      <c r="E82" s="19">
        <v>7.86</v>
      </c>
      <c r="F82" s="19">
        <v>13.74</v>
      </c>
      <c r="G82" s="52">
        <v>170.14</v>
      </c>
      <c r="H82" s="52">
        <v>12.72</v>
      </c>
      <c r="I82" s="12" t="s">
        <v>69</v>
      </c>
    </row>
    <row r="83" spans="1:99" x14ac:dyDescent="0.2">
      <c r="A83" s="10"/>
      <c r="B83" s="11" t="s">
        <v>120</v>
      </c>
      <c r="C83" s="14" t="s">
        <v>58</v>
      </c>
      <c r="D83" s="19">
        <v>11.02</v>
      </c>
      <c r="E83" s="19">
        <v>10.08</v>
      </c>
      <c r="F83" s="19">
        <v>34.020000000000003</v>
      </c>
      <c r="G83" s="52">
        <v>260.16000000000003</v>
      </c>
      <c r="H83" s="52">
        <v>55.2</v>
      </c>
      <c r="I83" s="12" t="s">
        <v>119</v>
      </c>
    </row>
    <row r="84" spans="1:99" x14ac:dyDescent="0.2">
      <c r="A84" s="10"/>
      <c r="B84" s="11" t="s">
        <v>43</v>
      </c>
      <c r="C84" s="14" t="s">
        <v>25</v>
      </c>
      <c r="D84" s="19">
        <v>0.18</v>
      </c>
      <c r="E84" s="19">
        <v>7.0000000000000007E-2</v>
      </c>
      <c r="F84" s="19">
        <v>15.68</v>
      </c>
      <c r="G84" s="52">
        <v>62.5</v>
      </c>
      <c r="H84" s="52">
        <v>36</v>
      </c>
      <c r="I84" s="12" t="s">
        <v>79</v>
      </c>
    </row>
    <row r="85" spans="1:99" x14ac:dyDescent="0.2">
      <c r="A85" s="10"/>
      <c r="B85" s="11" t="s">
        <v>45</v>
      </c>
      <c r="C85" s="14" t="s">
        <v>38</v>
      </c>
      <c r="D85" s="19">
        <v>3.3</v>
      </c>
      <c r="E85" s="19">
        <v>0.6</v>
      </c>
      <c r="F85" s="19">
        <v>17.149999999999999</v>
      </c>
      <c r="G85" s="52">
        <v>90.5</v>
      </c>
      <c r="H85" s="52">
        <v>0</v>
      </c>
      <c r="I85" s="12" t="s">
        <v>44</v>
      </c>
    </row>
    <row r="86" spans="1:99" s="39" customFormat="1" x14ac:dyDescent="0.2">
      <c r="A86" s="34"/>
      <c r="B86" s="35"/>
      <c r="C86" s="41">
        <f>C80+C81+C82+C83+C84+C85</f>
        <v>710</v>
      </c>
      <c r="D86" s="41">
        <f t="shared" ref="D86:H86" si="14">D80+D81+D82+D83+D84+D85</f>
        <v>24.99</v>
      </c>
      <c r="E86" s="41">
        <f t="shared" si="14"/>
        <v>20.25</v>
      </c>
      <c r="F86" s="41">
        <f t="shared" si="14"/>
        <v>85.5</v>
      </c>
      <c r="G86" s="42">
        <f t="shared" si="14"/>
        <v>627.5</v>
      </c>
      <c r="H86" s="42">
        <f t="shared" si="14"/>
        <v>110.96000000000001</v>
      </c>
      <c r="I86" s="38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  <c r="AK86" s="57"/>
      <c r="AL86" s="57"/>
      <c r="AM86" s="57"/>
      <c r="AN86" s="57"/>
      <c r="AO86" s="57"/>
      <c r="AP86" s="57"/>
      <c r="AQ86" s="57"/>
      <c r="AR86" s="57"/>
      <c r="AS86" s="57"/>
      <c r="AT86" s="57"/>
      <c r="AU86" s="57"/>
      <c r="AV86" s="57"/>
      <c r="AW86" s="57"/>
      <c r="AX86" s="57"/>
      <c r="AY86" s="57"/>
      <c r="AZ86" s="57"/>
      <c r="BA86" s="57"/>
      <c r="BB86" s="57"/>
      <c r="BC86" s="57"/>
      <c r="BD86" s="57"/>
      <c r="BE86" s="57"/>
      <c r="BF86" s="57"/>
      <c r="BG86" s="57"/>
      <c r="BH86" s="57"/>
      <c r="BI86" s="57"/>
      <c r="BJ86" s="57"/>
      <c r="BK86" s="57"/>
      <c r="BL86" s="57"/>
      <c r="BM86" s="57"/>
      <c r="BN86" s="57"/>
      <c r="BO86" s="57"/>
      <c r="BP86" s="57"/>
      <c r="BQ86" s="57"/>
      <c r="BR86" s="57"/>
      <c r="BS86" s="57"/>
      <c r="BT86" s="57"/>
      <c r="BU86" s="57"/>
      <c r="BV86" s="57"/>
      <c r="BW86" s="57"/>
      <c r="BX86" s="57"/>
      <c r="BY86" s="57"/>
      <c r="BZ86" s="57"/>
      <c r="CA86" s="57"/>
      <c r="CB86" s="57"/>
      <c r="CC86" s="57"/>
      <c r="CD86" s="57"/>
      <c r="CE86" s="57"/>
      <c r="CF86" s="57"/>
      <c r="CG86" s="57"/>
      <c r="CH86" s="57"/>
      <c r="CI86" s="57"/>
      <c r="CJ86" s="57"/>
      <c r="CK86" s="57"/>
      <c r="CL86" s="57"/>
      <c r="CM86" s="57"/>
      <c r="CN86" s="57"/>
      <c r="CO86" s="57"/>
      <c r="CP86" s="57"/>
      <c r="CQ86" s="57"/>
      <c r="CR86" s="57"/>
      <c r="CS86" s="57"/>
      <c r="CT86" s="57"/>
      <c r="CU86" s="57"/>
    </row>
    <row r="87" spans="1:99" ht="38.25" x14ac:dyDescent="0.2">
      <c r="A87" s="66" t="s">
        <v>47</v>
      </c>
      <c r="B87" s="11" t="s">
        <v>124</v>
      </c>
      <c r="C87" s="14" t="s">
        <v>230</v>
      </c>
      <c r="D87" s="19">
        <v>21.4</v>
      </c>
      <c r="E87" s="19">
        <v>20.27</v>
      </c>
      <c r="F87" s="19">
        <v>12.5</v>
      </c>
      <c r="G87" s="52">
        <v>371.8</v>
      </c>
      <c r="H87" s="52">
        <v>0.77500000000000002</v>
      </c>
      <c r="I87" s="12" t="s">
        <v>123</v>
      </c>
    </row>
    <row r="88" spans="1:99" x14ac:dyDescent="0.2">
      <c r="A88" s="10"/>
      <c r="B88" s="11" t="s">
        <v>62</v>
      </c>
      <c r="C88" s="14" t="s">
        <v>58</v>
      </c>
      <c r="D88" s="19">
        <v>4.4800000000000004</v>
      </c>
      <c r="E88" s="19">
        <v>4.5999999999999996</v>
      </c>
      <c r="F88" s="19">
        <v>16.38</v>
      </c>
      <c r="G88" s="52">
        <v>124.28</v>
      </c>
      <c r="H88" s="52">
        <v>1.7</v>
      </c>
      <c r="I88" s="12" t="s">
        <v>61</v>
      </c>
    </row>
    <row r="89" spans="1:99" x14ac:dyDescent="0.2">
      <c r="A89" s="10"/>
      <c r="B89" s="11" t="s">
        <v>21</v>
      </c>
      <c r="C89" s="14" t="s">
        <v>46</v>
      </c>
      <c r="D89" s="19">
        <v>1.6</v>
      </c>
      <c r="E89" s="19">
        <v>0.4</v>
      </c>
      <c r="F89" s="19">
        <v>23.64</v>
      </c>
      <c r="G89" s="52">
        <v>95.2</v>
      </c>
      <c r="H89" s="52">
        <v>0</v>
      </c>
      <c r="I89" s="12" t="s">
        <v>81</v>
      </c>
    </row>
    <row r="90" spans="1:99" x14ac:dyDescent="0.2">
      <c r="A90" s="10"/>
      <c r="B90" s="11" t="s">
        <v>240</v>
      </c>
      <c r="C90" s="14" t="s">
        <v>53</v>
      </c>
      <c r="D90" s="19">
        <v>0.85</v>
      </c>
      <c r="E90" s="19">
        <v>1.43</v>
      </c>
      <c r="F90" s="19">
        <v>2.88</v>
      </c>
      <c r="G90" s="52">
        <v>27.84</v>
      </c>
      <c r="H90" s="52">
        <v>2.262</v>
      </c>
      <c r="I90" s="12" t="s">
        <v>126</v>
      </c>
    </row>
    <row r="91" spans="1:99" s="39" customFormat="1" x14ac:dyDescent="0.2">
      <c r="A91" s="47"/>
      <c r="B91" s="48"/>
      <c r="C91" s="49">
        <f>C87+C88+C89+C90</f>
        <v>550</v>
      </c>
      <c r="D91" s="49">
        <f t="shared" ref="D91:H91" si="15">D87+D88+D89+D90</f>
        <v>28.330000000000002</v>
      </c>
      <c r="E91" s="49">
        <f t="shared" si="15"/>
        <v>26.699999999999996</v>
      </c>
      <c r="F91" s="49">
        <f t="shared" si="15"/>
        <v>55.4</v>
      </c>
      <c r="G91" s="50">
        <f t="shared" si="15"/>
        <v>619.12000000000012</v>
      </c>
      <c r="H91" s="50">
        <f t="shared" si="15"/>
        <v>4.7370000000000001</v>
      </c>
      <c r="I91" s="51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  <c r="AK91" s="57"/>
      <c r="AL91" s="57"/>
      <c r="AM91" s="57"/>
      <c r="AN91" s="57"/>
      <c r="AO91" s="57"/>
      <c r="AP91" s="57"/>
      <c r="AQ91" s="57"/>
      <c r="AR91" s="57"/>
      <c r="AS91" s="57"/>
      <c r="AT91" s="57"/>
      <c r="AU91" s="57"/>
      <c r="AV91" s="57"/>
      <c r="AW91" s="57"/>
      <c r="AX91" s="57"/>
      <c r="AY91" s="57"/>
      <c r="AZ91" s="57"/>
      <c r="BA91" s="57"/>
      <c r="BB91" s="57"/>
      <c r="BC91" s="57"/>
      <c r="BD91" s="57"/>
      <c r="BE91" s="57"/>
      <c r="BF91" s="57"/>
      <c r="BG91" s="57"/>
      <c r="BH91" s="57"/>
      <c r="BI91" s="57"/>
      <c r="BJ91" s="57"/>
      <c r="BK91" s="57"/>
      <c r="BL91" s="57"/>
      <c r="BM91" s="57"/>
      <c r="BN91" s="57"/>
      <c r="BO91" s="57"/>
      <c r="BP91" s="57"/>
      <c r="BQ91" s="57"/>
      <c r="BR91" s="57"/>
      <c r="BS91" s="57"/>
      <c r="BT91" s="57"/>
      <c r="BU91" s="57"/>
      <c r="BV91" s="57"/>
      <c r="BW91" s="57"/>
      <c r="BX91" s="57"/>
      <c r="BY91" s="57"/>
      <c r="BZ91" s="57"/>
      <c r="CA91" s="57"/>
      <c r="CB91" s="57"/>
      <c r="CC91" s="57"/>
      <c r="CD91" s="57"/>
      <c r="CE91" s="57"/>
      <c r="CF91" s="57"/>
      <c r="CG91" s="57"/>
      <c r="CH91" s="57"/>
      <c r="CI91" s="57"/>
      <c r="CJ91" s="57"/>
      <c r="CK91" s="57"/>
      <c r="CL91" s="57"/>
      <c r="CM91" s="57"/>
      <c r="CN91" s="57"/>
      <c r="CO91" s="57"/>
      <c r="CP91" s="57"/>
      <c r="CQ91" s="57"/>
      <c r="CR91" s="57"/>
      <c r="CS91" s="57"/>
      <c r="CT91" s="57"/>
      <c r="CU91" s="57"/>
    </row>
    <row r="92" spans="1:99" s="8" customFormat="1" ht="13.5" thickBot="1" x14ac:dyDescent="0.25">
      <c r="A92" s="69" t="s">
        <v>54</v>
      </c>
      <c r="B92" s="70"/>
      <c r="C92" s="15">
        <f>SUM(C77+C79+C86+C91)</f>
        <v>1845</v>
      </c>
      <c r="D92" s="20">
        <v>67.069999999999993</v>
      </c>
      <c r="E92" s="20">
        <v>62.4</v>
      </c>
      <c r="F92" s="20">
        <v>218.43</v>
      </c>
      <c r="G92" s="61">
        <f>SUM(G77+G79+G86+G91)</f>
        <v>1800.0250000000001</v>
      </c>
      <c r="H92" s="61">
        <v>129.71299999999999</v>
      </c>
      <c r="I92" s="13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6"/>
      <c r="AD92" s="56"/>
      <c r="AE92" s="56"/>
      <c r="AF92" s="56"/>
      <c r="AG92" s="56"/>
      <c r="AH92" s="56"/>
      <c r="AI92" s="56"/>
      <c r="AJ92" s="56"/>
      <c r="AK92" s="56"/>
      <c r="AL92" s="56"/>
      <c r="AM92" s="56"/>
      <c r="AN92" s="56"/>
      <c r="AO92" s="56"/>
      <c r="AP92" s="56"/>
      <c r="AQ92" s="56"/>
      <c r="AR92" s="56"/>
      <c r="AS92" s="56"/>
      <c r="AT92" s="56"/>
      <c r="AU92" s="56"/>
      <c r="AV92" s="56"/>
      <c r="AW92" s="56"/>
      <c r="AX92" s="56"/>
      <c r="AY92" s="56"/>
      <c r="AZ92" s="56"/>
      <c r="BA92" s="56"/>
      <c r="BB92" s="56"/>
      <c r="BC92" s="56"/>
      <c r="BD92" s="56"/>
      <c r="BE92" s="56"/>
      <c r="BF92" s="56"/>
      <c r="BG92" s="56"/>
      <c r="BH92" s="56"/>
      <c r="BI92" s="56"/>
      <c r="BJ92" s="56"/>
      <c r="BK92" s="56"/>
      <c r="BL92" s="56"/>
      <c r="BM92" s="56"/>
      <c r="BN92" s="56"/>
      <c r="BO92" s="56"/>
      <c r="BP92" s="56"/>
      <c r="BQ92" s="56"/>
      <c r="BR92" s="56"/>
      <c r="BS92" s="56"/>
      <c r="BT92" s="56"/>
      <c r="BU92" s="56"/>
      <c r="BV92" s="56"/>
      <c r="BW92" s="56"/>
      <c r="BX92" s="56"/>
      <c r="BY92" s="56"/>
      <c r="BZ92" s="56"/>
      <c r="CA92" s="56"/>
      <c r="CB92" s="56"/>
      <c r="CC92" s="56"/>
      <c r="CD92" s="56"/>
      <c r="CE92" s="56"/>
      <c r="CF92" s="56"/>
      <c r="CG92" s="56"/>
      <c r="CH92" s="56"/>
      <c r="CI92" s="56"/>
      <c r="CJ92" s="56"/>
      <c r="CK92" s="56"/>
      <c r="CL92" s="56"/>
      <c r="CM92" s="56"/>
      <c r="CN92" s="56"/>
      <c r="CO92" s="56"/>
      <c r="CP92" s="56"/>
      <c r="CQ92" s="56"/>
      <c r="CR92" s="56"/>
      <c r="CS92" s="56"/>
      <c r="CT92" s="56"/>
      <c r="CU92" s="56"/>
    </row>
    <row r="93" spans="1:99" s="8" customFormat="1" x14ac:dyDescent="0.2">
      <c r="A93" s="71" t="s">
        <v>127</v>
      </c>
      <c r="B93" s="72"/>
      <c r="C93" s="72"/>
      <c r="D93" s="72"/>
      <c r="E93" s="72"/>
      <c r="F93" s="72"/>
      <c r="G93" s="72"/>
      <c r="H93" s="72"/>
      <c r="I93" s="73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6"/>
      <c r="AD93" s="56"/>
      <c r="AE93" s="56"/>
      <c r="AF93" s="56"/>
      <c r="AG93" s="56"/>
      <c r="AH93" s="56"/>
      <c r="AI93" s="56"/>
      <c r="AJ93" s="56"/>
      <c r="AK93" s="56"/>
      <c r="AL93" s="56"/>
      <c r="AM93" s="56"/>
      <c r="AN93" s="56"/>
      <c r="AO93" s="56"/>
      <c r="AP93" s="56"/>
      <c r="AQ93" s="56"/>
      <c r="AR93" s="56"/>
      <c r="AS93" s="56"/>
      <c r="AT93" s="56"/>
      <c r="AU93" s="56"/>
      <c r="AV93" s="56"/>
      <c r="AW93" s="56"/>
      <c r="AX93" s="56"/>
      <c r="AY93" s="56"/>
      <c r="AZ93" s="56"/>
      <c r="BA93" s="56"/>
      <c r="BB93" s="56"/>
      <c r="BC93" s="56"/>
      <c r="BD93" s="56"/>
      <c r="BE93" s="56"/>
      <c r="BF93" s="56"/>
      <c r="BG93" s="56"/>
      <c r="BH93" s="56"/>
      <c r="BI93" s="56"/>
      <c r="BJ93" s="56"/>
      <c r="BK93" s="56"/>
      <c r="BL93" s="56"/>
      <c r="BM93" s="56"/>
      <c r="BN93" s="56"/>
      <c r="BO93" s="56"/>
      <c r="BP93" s="56"/>
      <c r="BQ93" s="56"/>
      <c r="BR93" s="56"/>
      <c r="BS93" s="56"/>
      <c r="BT93" s="56"/>
      <c r="BU93" s="56"/>
      <c r="BV93" s="56"/>
      <c r="BW93" s="56"/>
      <c r="BX93" s="56"/>
      <c r="BY93" s="56"/>
      <c r="BZ93" s="56"/>
      <c r="CA93" s="56"/>
      <c r="CB93" s="56"/>
      <c r="CC93" s="56"/>
      <c r="CD93" s="56"/>
      <c r="CE93" s="56"/>
      <c r="CF93" s="56"/>
      <c r="CG93" s="56"/>
      <c r="CH93" s="56"/>
      <c r="CI93" s="56"/>
      <c r="CJ93" s="56"/>
      <c r="CK93" s="56"/>
      <c r="CL93" s="56"/>
      <c r="CM93" s="56"/>
      <c r="CN93" s="56"/>
      <c r="CO93" s="56"/>
      <c r="CP93" s="56"/>
      <c r="CQ93" s="56"/>
      <c r="CR93" s="56"/>
      <c r="CS93" s="56"/>
      <c r="CT93" s="56"/>
      <c r="CU93" s="56"/>
    </row>
    <row r="94" spans="1:99" x14ac:dyDescent="0.2">
      <c r="A94" s="10" t="s">
        <v>13</v>
      </c>
      <c r="B94" s="11" t="s">
        <v>129</v>
      </c>
      <c r="C94" s="14" t="s">
        <v>233</v>
      </c>
      <c r="D94" s="19">
        <v>3.65</v>
      </c>
      <c r="E94" s="19">
        <v>9.67</v>
      </c>
      <c r="F94" s="19">
        <v>36.6</v>
      </c>
      <c r="G94" s="52">
        <v>242.33</v>
      </c>
      <c r="H94" s="52">
        <v>0.52</v>
      </c>
      <c r="I94" s="12" t="s">
        <v>128</v>
      </c>
    </row>
    <row r="95" spans="1:99" x14ac:dyDescent="0.2">
      <c r="A95" s="10"/>
      <c r="B95" s="11" t="s">
        <v>60</v>
      </c>
      <c r="C95" s="14" t="s">
        <v>53</v>
      </c>
      <c r="D95" s="19">
        <v>2.6</v>
      </c>
      <c r="E95" s="19">
        <v>0.39</v>
      </c>
      <c r="F95" s="19">
        <v>30.43</v>
      </c>
      <c r="G95" s="52">
        <v>152.38999999999999</v>
      </c>
      <c r="H95" s="52">
        <v>0.52200000000000002</v>
      </c>
      <c r="I95" s="12" t="s">
        <v>59</v>
      </c>
    </row>
    <row r="96" spans="1:99" x14ac:dyDescent="0.2">
      <c r="A96" s="10"/>
      <c r="B96" s="11" t="s">
        <v>24</v>
      </c>
      <c r="C96" s="14" t="s">
        <v>58</v>
      </c>
      <c r="D96" s="19">
        <v>0</v>
      </c>
      <c r="E96" s="19">
        <v>0</v>
      </c>
      <c r="F96" s="19">
        <v>19.14</v>
      </c>
      <c r="G96" s="52">
        <v>69.599999999999994</v>
      </c>
      <c r="H96" s="52">
        <v>0</v>
      </c>
      <c r="I96" s="12" t="s">
        <v>196</v>
      </c>
    </row>
    <row r="97" spans="1:99" s="39" customFormat="1" x14ac:dyDescent="0.2">
      <c r="A97" s="34"/>
      <c r="B97" s="35"/>
      <c r="C97" s="41">
        <f>250+5+C95+C96</f>
        <v>515</v>
      </c>
      <c r="D97" s="36">
        <f>D94+D95+D96</f>
        <v>6.25</v>
      </c>
      <c r="E97" s="36">
        <f t="shared" ref="E97:H97" si="16">E94+E95+E96</f>
        <v>10.06</v>
      </c>
      <c r="F97" s="36">
        <f t="shared" si="16"/>
        <v>86.17</v>
      </c>
      <c r="G97" s="37">
        <f t="shared" si="16"/>
        <v>464.32000000000005</v>
      </c>
      <c r="H97" s="37">
        <f t="shared" si="16"/>
        <v>1.042</v>
      </c>
      <c r="I97" s="38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  <c r="AK97" s="57"/>
      <c r="AL97" s="57"/>
      <c r="AM97" s="57"/>
      <c r="AN97" s="57"/>
      <c r="AO97" s="57"/>
      <c r="AP97" s="57"/>
      <c r="AQ97" s="57"/>
      <c r="AR97" s="57"/>
      <c r="AS97" s="57"/>
      <c r="AT97" s="57"/>
      <c r="AU97" s="57"/>
      <c r="AV97" s="57"/>
      <c r="AW97" s="57"/>
      <c r="AX97" s="57"/>
      <c r="AY97" s="57"/>
      <c r="AZ97" s="57"/>
      <c r="BA97" s="57"/>
      <c r="BB97" s="57"/>
      <c r="BC97" s="57"/>
      <c r="BD97" s="57"/>
      <c r="BE97" s="57"/>
      <c r="BF97" s="57"/>
      <c r="BG97" s="57"/>
      <c r="BH97" s="57"/>
      <c r="BI97" s="57"/>
      <c r="BJ97" s="57"/>
      <c r="BK97" s="57"/>
      <c r="BL97" s="57"/>
      <c r="BM97" s="57"/>
      <c r="BN97" s="57"/>
      <c r="BO97" s="57"/>
      <c r="BP97" s="57"/>
      <c r="BQ97" s="57"/>
      <c r="BR97" s="57"/>
      <c r="BS97" s="57"/>
      <c r="BT97" s="57"/>
      <c r="BU97" s="57"/>
      <c r="BV97" s="57"/>
      <c r="BW97" s="57"/>
      <c r="BX97" s="57"/>
      <c r="BY97" s="57"/>
      <c r="BZ97" s="57"/>
      <c r="CA97" s="57"/>
      <c r="CB97" s="57"/>
      <c r="CC97" s="57"/>
      <c r="CD97" s="57"/>
      <c r="CE97" s="57"/>
      <c r="CF97" s="57"/>
      <c r="CG97" s="57"/>
      <c r="CH97" s="57"/>
      <c r="CI97" s="57"/>
      <c r="CJ97" s="57"/>
      <c r="CK97" s="57"/>
      <c r="CL97" s="57"/>
      <c r="CM97" s="57"/>
      <c r="CN97" s="57"/>
      <c r="CO97" s="57"/>
      <c r="CP97" s="57"/>
      <c r="CQ97" s="57"/>
      <c r="CR97" s="57"/>
      <c r="CS97" s="57"/>
      <c r="CT97" s="57"/>
      <c r="CU97" s="57"/>
    </row>
    <row r="98" spans="1:99" x14ac:dyDescent="0.2">
      <c r="A98" s="10" t="s">
        <v>26</v>
      </c>
      <c r="B98" s="11" t="s">
        <v>132</v>
      </c>
      <c r="C98" s="14" t="s">
        <v>25</v>
      </c>
      <c r="D98" s="19">
        <v>0.9</v>
      </c>
      <c r="E98" s="19">
        <v>0</v>
      </c>
      <c r="F98" s="19">
        <v>18.18</v>
      </c>
      <c r="G98" s="52">
        <v>76.81</v>
      </c>
      <c r="H98" s="52">
        <v>3.6</v>
      </c>
      <c r="I98" s="12" t="s">
        <v>131</v>
      </c>
    </row>
    <row r="99" spans="1:99" x14ac:dyDescent="0.2">
      <c r="A99" s="40"/>
      <c r="B99" s="11" t="s">
        <v>209</v>
      </c>
      <c r="C99" s="14">
        <v>50</v>
      </c>
      <c r="D99" s="19"/>
      <c r="E99" s="19"/>
      <c r="F99" s="19"/>
      <c r="G99" s="52">
        <v>23</v>
      </c>
      <c r="H99" s="52"/>
      <c r="I99" s="12"/>
    </row>
    <row r="100" spans="1:99" s="39" customFormat="1" x14ac:dyDescent="0.2">
      <c r="A100" s="34"/>
      <c r="B100" s="35"/>
      <c r="C100" s="41">
        <f>SUM(C98+C99)</f>
        <v>230</v>
      </c>
      <c r="D100" s="41">
        <f t="shared" ref="D100:H100" si="17">D98</f>
        <v>0.9</v>
      </c>
      <c r="E100" s="41">
        <f t="shared" si="17"/>
        <v>0</v>
      </c>
      <c r="F100" s="41">
        <f t="shared" si="17"/>
        <v>18.18</v>
      </c>
      <c r="G100" s="42">
        <f>SUM(G98+G99)</f>
        <v>99.81</v>
      </c>
      <c r="H100" s="42">
        <f t="shared" si="17"/>
        <v>3.6</v>
      </c>
      <c r="I100" s="38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  <c r="AK100" s="57"/>
      <c r="AL100" s="57"/>
      <c r="AM100" s="57"/>
      <c r="AN100" s="57"/>
      <c r="AO100" s="57"/>
      <c r="AP100" s="57"/>
      <c r="AQ100" s="57"/>
      <c r="AR100" s="57"/>
      <c r="AS100" s="57"/>
      <c r="AT100" s="57"/>
      <c r="AU100" s="57"/>
      <c r="AV100" s="57"/>
      <c r="AW100" s="57"/>
      <c r="AX100" s="57"/>
      <c r="AY100" s="57"/>
      <c r="AZ100" s="57"/>
      <c r="BA100" s="57"/>
      <c r="BB100" s="57"/>
      <c r="BC100" s="57"/>
      <c r="BD100" s="57"/>
      <c r="BE100" s="57"/>
      <c r="BF100" s="57"/>
      <c r="BG100" s="57"/>
      <c r="BH100" s="57"/>
      <c r="BI100" s="57"/>
      <c r="BJ100" s="57"/>
      <c r="BK100" s="57"/>
      <c r="BL100" s="57"/>
      <c r="BM100" s="57"/>
      <c r="BN100" s="57"/>
      <c r="BO100" s="57"/>
      <c r="BP100" s="57"/>
      <c r="BQ100" s="57"/>
      <c r="BR100" s="57"/>
      <c r="BS100" s="57"/>
      <c r="BT100" s="57"/>
      <c r="BU100" s="57"/>
      <c r="BV100" s="57"/>
      <c r="BW100" s="57"/>
      <c r="BX100" s="57"/>
      <c r="BY100" s="57"/>
      <c r="BZ100" s="57"/>
      <c r="CA100" s="57"/>
      <c r="CB100" s="57"/>
      <c r="CC100" s="57"/>
      <c r="CD100" s="57"/>
      <c r="CE100" s="57"/>
      <c r="CF100" s="57"/>
      <c r="CG100" s="57"/>
      <c r="CH100" s="57"/>
      <c r="CI100" s="57"/>
      <c r="CJ100" s="57"/>
      <c r="CK100" s="57"/>
      <c r="CL100" s="57"/>
      <c r="CM100" s="57"/>
      <c r="CN100" s="57"/>
      <c r="CO100" s="57"/>
      <c r="CP100" s="57"/>
      <c r="CQ100" s="57"/>
      <c r="CR100" s="57"/>
      <c r="CS100" s="57"/>
      <c r="CT100" s="57"/>
      <c r="CU100" s="57"/>
    </row>
    <row r="101" spans="1:99" x14ac:dyDescent="0.2">
      <c r="A101" s="10" t="s">
        <v>30</v>
      </c>
      <c r="B101" s="11" t="s">
        <v>134</v>
      </c>
      <c r="C101" s="14" t="s">
        <v>53</v>
      </c>
      <c r="D101" s="19">
        <v>0.18</v>
      </c>
      <c r="E101" s="19">
        <v>0.06</v>
      </c>
      <c r="F101" s="19">
        <v>0.66</v>
      </c>
      <c r="G101" s="52">
        <v>4.32</v>
      </c>
      <c r="H101" s="52">
        <v>4.5</v>
      </c>
      <c r="I101" s="12" t="s">
        <v>31</v>
      </c>
    </row>
    <row r="102" spans="1:99" x14ac:dyDescent="0.2">
      <c r="A102" s="10"/>
      <c r="B102" s="11" t="s">
        <v>136</v>
      </c>
      <c r="C102" s="14">
        <v>230</v>
      </c>
      <c r="D102" s="19">
        <v>8.82</v>
      </c>
      <c r="E102" s="19">
        <v>6.32</v>
      </c>
      <c r="F102" s="19">
        <v>8.64</v>
      </c>
      <c r="G102" s="52">
        <v>176</v>
      </c>
      <c r="H102" s="52">
        <v>13.1</v>
      </c>
      <c r="I102" s="12" t="s">
        <v>135</v>
      </c>
    </row>
    <row r="103" spans="1:99" x14ac:dyDescent="0.2">
      <c r="A103" s="10"/>
      <c r="B103" s="11" t="s">
        <v>138</v>
      </c>
      <c r="C103" s="14" t="s">
        <v>95</v>
      </c>
      <c r="D103" s="19">
        <v>4.67</v>
      </c>
      <c r="E103" s="19">
        <v>12.4</v>
      </c>
      <c r="F103" s="19">
        <v>12.47</v>
      </c>
      <c r="G103" s="52">
        <v>240.06</v>
      </c>
      <c r="H103" s="52">
        <v>21.670999999999999</v>
      </c>
      <c r="I103" s="12" t="s">
        <v>137</v>
      </c>
    </row>
    <row r="104" spans="1:99" ht="25.5" x14ac:dyDescent="0.2">
      <c r="A104" s="10"/>
      <c r="B104" s="11" t="s">
        <v>80</v>
      </c>
      <c r="C104" s="14" t="s">
        <v>58</v>
      </c>
      <c r="D104" s="19">
        <v>1.1000000000000001</v>
      </c>
      <c r="E104" s="19">
        <v>0.22</v>
      </c>
      <c r="F104" s="19">
        <v>32.76</v>
      </c>
      <c r="G104" s="52">
        <v>135.44</v>
      </c>
      <c r="H104" s="52">
        <v>0.1</v>
      </c>
      <c r="I104" s="12" t="s">
        <v>79</v>
      </c>
    </row>
    <row r="105" spans="1:99" x14ac:dyDescent="0.2">
      <c r="A105" s="10"/>
      <c r="B105" s="11" t="s">
        <v>45</v>
      </c>
      <c r="C105" s="14" t="s">
        <v>38</v>
      </c>
      <c r="D105" s="19">
        <v>3.3</v>
      </c>
      <c r="E105" s="19">
        <v>0.6</v>
      </c>
      <c r="F105" s="19">
        <v>17.149999999999999</v>
      </c>
      <c r="G105" s="52">
        <v>90.5</v>
      </c>
      <c r="H105" s="52">
        <v>0</v>
      </c>
      <c r="I105" s="12" t="s">
        <v>44</v>
      </c>
    </row>
    <row r="106" spans="1:99" s="39" customFormat="1" x14ac:dyDescent="0.2">
      <c r="A106" s="34"/>
      <c r="B106" s="35"/>
      <c r="C106" s="41">
        <f>C101+C102+C103+C104+C105</f>
        <v>670</v>
      </c>
      <c r="D106" s="41">
        <f t="shared" ref="D106:H106" si="18">D101+D102+D103+D104+D105</f>
        <v>18.07</v>
      </c>
      <c r="E106" s="41">
        <f t="shared" si="18"/>
        <v>19.600000000000001</v>
      </c>
      <c r="F106" s="41">
        <f t="shared" si="18"/>
        <v>71.680000000000007</v>
      </c>
      <c r="G106" s="42">
        <f t="shared" si="18"/>
        <v>646.31999999999994</v>
      </c>
      <c r="H106" s="42">
        <f t="shared" si="18"/>
        <v>39.371000000000002</v>
      </c>
      <c r="I106" s="38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57"/>
      <c r="AG106" s="57"/>
      <c r="AH106" s="57"/>
      <c r="AI106" s="57"/>
      <c r="AJ106" s="57"/>
      <c r="AK106" s="57"/>
      <c r="AL106" s="57"/>
      <c r="AM106" s="57"/>
      <c r="AN106" s="57"/>
      <c r="AO106" s="57"/>
      <c r="AP106" s="57"/>
      <c r="AQ106" s="57"/>
      <c r="AR106" s="57"/>
      <c r="AS106" s="57"/>
      <c r="AT106" s="57"/>
      <c r="AU106" s="57"/>
      <c r="AV106" s="57"/>
      <c r="AW106" s="57"/>
      <c r="AX106" s="57"/>
      <c r="AY106" s="57"/>
      <c r="AZ106" s="57"/>
      <c r="BA106" s="57"/>
      <c r="BB106" s="57"/>
      <c r="BC106" s="57"/>
      <c r="BD106" s="57"/>
      <c r="BE106" s="57"/>
      <c r="BF106" s="57"/>
      <c r="BG106" s="57"/>
      <c r="BH106" s="57"/>
      <c r="BI106" s="57"/>
      <c r="BJ106" s="57"/>
      <c r="BK106" s="57"/>
      <c r="BL106" s="57"/>
      <c r="BM106" s="57"/>
      <c r="BN106" s="57"/>
      <c r="BO106" s="57"/>
      <c r="BP106" s="57"/>
      <c r="BQ106" s="57"/>
      <c r="BR106" s="57"/>
      <c r="BS106" s="57"/>
      <c r="BT106" s="57"/>
      <c r="BU106" s="57"/>
      <c r="BV106" s="57"/>
      <c r="BW106" s="57"/>
      <c r="BX106" s="57"/>
      <c r="BY106" s="57"/>
      <c r="BZ106" s="57"/>
      <c r="CA106" s="57"/>
      <c r="CB106" s="57"/>
      <c r="CC106" s="57"/>
      <c r="CD106" s="57"/>
      <c r="CE106" s="57"/>
      <c r="CF106" s="57"/>
      <c r="CG106" s="57"/>
      <c r="CH106" s="57"/>
      <c r="CI106" s="57"/>
      <c r="CJ106" s="57"/>
      <c r="CK106" s="57"/>
      <c r="CL106" s="57"/>
      <c r="CM106" s="57"/>
      <c r="CN106" s="57"/>
      <c r="CO106" s="57"/>
      <c r="CP106" s="57"/>
      <c r="CQ106" s="57"/>
      <c r="CR106" s="57"/>
      <c r="CS106" s="57"/>
      <c r="CT106" s="57"/>
      <c r="CU106" s="57"/>
    </row>
    <row r="107" spans="1:99" ht="38.25" x14ac:dyDescent="0.2">
      <c r="A107" s="66" t="s">
        <v>47</v>
      </c>
      <c r="B107" s="11" t="s">
        <v>141</v>
      </c>
      <c r="C107" s="14">
        <v>200</v>
      </c>
      <c r="D107" s="19">
        <v>17.54</v>
      </c>
      <c r="E107" s="19">
        <v>20.3</v>
      </c>
      <c r="F107" s="19">
        <v>39</v>
      </c>
      <c r="G107" s="52">
        <v>331.1</v>
      </c>
      <c r="H107" s="52">
        <v>0.83299999999999996</v>
      </c>
      <c r="I107" s="12" t="s">
        <v>140</v>
      </c>
    </row>
    <row r="108" spans="1:99" x14ac:dyDescent="0.2">
      <c r="A108" s="10"/>
      <c r="B108" s="11" t="s">
        <v>242</v>
      </c>
      <c r="C108" s="14">
        <v>180</v>
      </c>
      <c r="D108" s="19">
        <v>9</v>
      </c>
      <c r="E108" s="19">
        <v>5.76</v>
      </c>
      <c r="F108" s="19">
        <v>15.3</v>
      </c>
      <c r="G108" s="52">
        <v>156.6</v>
      </c>
      <c r="H108" s="52">
        <v>1.08</v>
      </c>
      <c r="I108" s="12" t="s">
        <v>143</v>
      </c>
    </row>
    <row r="109" spans="1:99" x14ac:dyDescent="0.2">
      <c r="A109" s="10"/>
      <c r="B109" s="11" t="s">
        <v>21</v>
      </c>
      <c r="C109" s="14" t="s">
        <v>46</v>
      </c>
      <c r="D109" s="19">
        <v>1.6</v>
      </c>
      <c r="E109" s="19">
        <v>0.4</v>
      </c>
      <c r="F109" s="19">
        <v>23.64</v>
      </c>
      <c r="G109" s="52">
        <v>95.2</v>
      </c>
      <c r="H109" s="52">
        <v>0</v>
      </c>
      <c r="I109" s="12" t="s">
        <v>81</v>
      </c>
    </row>
    <row r="110" spans="1:99" x14ac:dyDescent="0.2">
      <c r="A110" s="10"/>
      <c r="B110" s="11" t="s">
        <v>241</v>
      </c>
      <c r="C110" s="14">
        <v>40</v>
      </c>
      <c r="D110" s="19">
        <v>0.57999999999999996</v>
      </c>
      <c r="E110" s="19">
        <v>1.35</v>
      </c>
      <c r="F110" s="19">
        <v>3.97</v>
      </c>
      <c r="G110" s="52">
        <v>15.45</v>
      </c>
      <c r="H110" s="52">
        <v>6.4000000000000001E-2</v>
      </c>
      <c r="I110" s="32">
        <v>351</v>
      </c>
    </row>
    <row r="111" spans="1:99" s="39" customFormat="1" x14ac:dyDescent="0.2">
      <c r="A111" s="47"/>
      <c r="B111" s="48"/>
      <c r="C111" s="49">
        <f>C107+C108+C109+C110</f>
        <v>460</v>
      </c>
      <c r="D111" s="49">
        <f t="shared" ref="D111:H111" si="19">D107+D108+D109+D110</f>
        <v>28.72</v>
      </c>
      <c r="E111" s="49">
        <f t="shared" si="19"/>
        <v>27.810000000000002</v>
      </c>
      <c r="F111" s="49">
        <f t="shared" si="19"/>
        <v>81.91</v>
      </c>
      <c r="G111" s="50">
        <f t="shared" si="19"/>
        <v>598.35000000000014</v>
      </c>
      <c r="H111" s="50">
        <f t="shared" si="19"/>
        <v>1.9770000000000001</v>
      </c>
      <c r="I111" s="51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  <c r="AE111" s="57"/>
      <c r="AF111" s="57"/>
      <c r="AG111" s="57"/>
      <c r="AH111" s="57"/>
      <c r="AI111" s="57"/>
      <c r="AJ111" s="57"/>
      <c r="AK111" s="57"/>
      <c r="AL111" s="57"/>
      <c r="AM111" s="57"/>
      <c r="AN111" s="57"/>
      <c r="AO111" s="57"/>
      <c r="AP111" s="57"/>
      <c r="AQ111" s="57"/>
      <c r="AR111" s="57"/>
      <c r="AS111" s="57"/>
      <c r="AT111" s="57"/>
      <c r="AU111" s="57"/>
      <c r="AV111" s="57"/>
      <c r="AW111" s="57"/>
      <c r="AX111" s="57"/>
      <c r="AY111" s="57"/>
      <c r="AZ111" s="57"/>
      <c r="BA111" s="57"/>
      <c r="BB111" s="57"/>
      <c r="BC111" s="57"/>
      <c r="BD111" s="57"/>
      <c r="BE111" s="57"/>
      <c r="BF111" s="57"/>
      <c r="BG111" s="57"/>
      <c r="BH111" s="57"/>
      <c r="BI111" s="57"/>
      <c r="BJ111" s="57"/>
      <c r="BK111" s="57"/>
      <c r="BL111" s="57"/>
      <c r="BM111" s="57"/>
      <c r="BN111" s="57"/>
      <c r="BO111" s="57"/>
      <c r="BP111" s="57"/>
      <c r="BQ111" s="57"/>
      <c r="BR111" s="57"/>
      <c r="BS111" s="57"/>
      <c r="BT111" s="57"/>
      <c r="BU111" s="57"/>
      <c r="BV111" s="57"/>
      <c r="BW111" s="57"/>
      <c r="BX111" s="57"/>
      <c r="BY111" s="57"/>
      <c r="BZ111" s="57"/>
      <c r="CA111" s="57"/>
      <c r="CB111" s="57"/>
      <c r="CC111" s="57"/>
      <c r="CD111" s="57"/>
      <c r="CE111" s="57"/>
      <c r="CF111" s="57"/>
      <c r="CG111" s="57"/>
      <c r="CH111" s="57"/>
      <c r="CI111" s="57"/>
      <c r="CJ111" s="57"/>
      <c r="CK111" s="57"/>
      <c r="CL111" s="57"/>
      <c r="CM111" s="57"/>
      <c r="CN111" s="57"/>
      <c r="CO111" s="57"/>
      <c r="CP111" s="57"/>
      <c r="CQ111" s="57"/>
      <c r="CR111" s="57"/>
      <c r="CS111" s="57"/>
      <c r="CT111" s="57"/>
      <c r="CU111" s="57"/>
    </row>
    <row r="112" spans="1:99" s="8" customFormat="1" ht="13.5" thickBot="1" x14ac:dyDescent="0.25">
      <c r="A112" s="69" t="s">
        <v>54</v>
      </c>
      <c r="B112" s="70"/>
      <c r="C112" s="15">
        <f>SUM(C97+C100+C106+C111)</f>
        <v>1875</v>
      </c>
      <c r="D112" s="20">
        <v>53.660000000000004</v>
      </c>
      <c r="E112" s="20">
        <v>56.220000000000006</v>
      </c>
      <c r="F112" s="20">
        <v>256.97000000000003</v>
      </c>
      <c r="G112" s="67">
        <f>SUM(G97+G100+G106+G111)</f>
        <v>1808.8000000000002</v>
      </c>
      <c r="H112" s="61">
        <v>61.125999999999991</v>
      </c>
      <c r="I112" s="13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6"/>
      <c r="AD112" s="56"/>
      <c r="AE112" s="56"/>
      <c r="AF112" s="56"/>
      <c r="AG112" s="56"/>
      <c r="AH112" s="56"/>
      <c r="AI112" s="56"/>
      <c r="AJ112" s="56"/>
      <c r="AK112" s="56"/>
      <c r="AL112" s="56"/>
      <c r="AM112" s="56"/>
      <c r="AN112" s="56"/>
      <c r="AO112" s="56"/>
      <c r="AP112" s="56"/>
      <c r="AQ112" s="56"/>
      <c r="AR112" s="56"/>
      <c r="AS112" s="56"/>
      <c r="AT112" s="56"/>
      <c r="AU112" s="56"/>
      <c r="AV112" s="56"/>
      <c r="AW112" s="56"/>
      <c r="AX112" s="56"/>
      <c r="AY112" s="56"/>
      <c r="AZ112" s="56"/>
      <c r="BA112" s="56"/>
      <c r="BB112" s="56"/>
      <c r="BC112" s="56"/>
      <c r="BD112" s="56"/>
      <c r="BE112" s="56"/>
      <c r="BF112" s="56"/>
      <c r="BG112" s="56"/>
      <c r="BH112" s="56"/>
      <c r="BI112" s="56"/>
      <c r="BJ112" s="56"/>
      <c r="BK112" s="56"/>
      <c r="BL112" s="56"/>
      <c r="BM112" s="56"/>
      <c r="BN112" s="56"/>
      <c r="BO112" s="56"/>
      <c r="BP112" s="56"/>
      <c r="BQ112" s="56"/>
      <c r="BR112" s="56"/>
      <c r="BS112" s="56"/>
      <c r="BT112" s="56"/>
      <c r="BU112" s="56"/>
      <c r="BV112" s="56"/>
      <c r="BW112" s="56"/>
      <c r="BX112" s="56"/>
      <c r="BY112" s="56"/>
      <c r="BZ112" s="56"/>
      <c r="CA112" s="56"/>
      <c r="CB112" s="56"/>
      <c r="CC112" s="56"/>
      <c r="CD112" s="56"/>
      <c r="CE112" s="56"/>
      <c r="CF112" s="56"/>
      <c r="CG112" s="56"/>
      <c r="CH112" s="56"/>
      <c r="CI112" s="56"/>
      <c r="CJ112" s="56"/>
      <c r="CK112" s="56"/>
      <c r="CL112" s="56"/>
      <c r="CM112" s="56"/>
      <c r="CN112" s="56"/>
      <c r="CO112" s="56"/>
      <c r="CP112" s="56"/>
      <c r="CQ112" s="56"/>
      <c r="CR112" s="56"/>
      <c r="CS112" s="56"/>
      <c r="CT112" s="56"/>
      <c r="CU112" s="56"/>
    </row>
    <row r="113" spans="1:99" s="8" customFormat="1" x14ac:dyDescent="0.2">
      <c r="A113" s="71" t="s">
        <v>144</v>
      </c>
      <c r="B113" s="72"/>
      <c r="C113" s="72"/>
      <c r="D113" s="72"/>
      <c r="E113" s="72"/>
      <c r="F113" s="72"/>
      <c r="G113" s="72"/>
      <c r="H113" s="72"/>
      <c r="I113" s="73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6"/>
      <c r="AD113" s="56"/>
      <c r="AE113" s="56"/>
      <c r="AF113" s="56"/>
      <c r="AG113" s="56"/>
      <c r="AH113" s="56"/>
      <c r="AI113" s="56"/>
      <c r="AJ113" s="56"/>
      <c r="AK113" s="56"/>
      <c r="AL113" s="56"/>
      <c r="AM113" s="56"/>
      <c r="AN113" s="56"/>
      <c r="AO113" s="56"/>
      <c r="AP113" s="56"/>
      <c r="AQ113" s="56"/>
      <c r="AR113" s="56"/>
      <c r="AS113" s="56"/>
      <c r="AT113" s="56"/>
      <c r="AU113" s="56"/>
      <c r="AV113" s="56"/>
      <c r="AW113" s="56"/>
      <c r="AX113" s="56"/>
      <c r="AY113" s="56"/>
      <c r="AZ113" s="56"/>
      <c r="BA113" s="56"/>
      <c r="BB113" s="56"/>
      <c r="BC113" s="56"/>
      <c r="BD113" s="56"/>
      <c r="BE113" s="56"/>
      <c r="BF113" s="56"/>
      <c r="BG113" s="56"/>
      <c r="BH113" s="56"/>
      <c r="BI113" s="56"/>
      <c r="BJ113" s="56"/>
      <c r="BK113" s="56"/>
      <c r="BL113" s="56"/>
      <c r="BM113" s="56"/>
      <c r="BN113" s="56"/>
      <c r="BO113" s="56"/>
      <c r="BP113" s="56"/>
      <c r="BQ113" s="56"/>
      <c r="BR113" s="56"/>
      <c r="BS113" s="56"/>
      <c r="BT113" s="56"/>
      <c r="BU113" s="56"/>
      <c r="BV113" s="56"/>
      <c r="BW113" s="56"/>
      <c r="BX113" s="56"/>
      <c r="BY113" s="56"/>
      <c r="BZ113" s="56"/>
      <c r="CA113" s="56"/>
      <c r="CB113" s="56"/>
      <c r="CC113" s="56"/>
      <c r="CD113" s="56"/>
      <c r="CE113" s="56"/>
      <c r="CF113" s="56"/>
      <c r="CG113" s="56"/>
      <c r="CH113" s="56"/>
      <c r="CI113" s="56"/>
      <c r="CJ113" s="56"/>
      <c r="CK113" s="56"/>
      <c r="CL113" s="56"/>
      <c r="CM113" s="56"/>
      <c r="CN113" s="56"/>
      <c r="CO113" s="56"/>
      <c r="CP113" s="56"/>
      <c r="CQ113" s="56"/>
      <c r="CR113" s="56"/>
      <c r="CS113" s="56"/>
      <c r="CT113" s="56"/>
      <c r="CU113" s="56"/>
    </row>
    <row r="114" spans="1:99" x14ac:dyDescent="0.2">
      <c r="A114" s="10" t="s">
        <v>13</v>
      </c>
      <c r="B114" s="11" t="s">
        <v>145</v>
      </c>
      <c r="C114" s="14" t="s">
        <v>233</v>
      </c>
      <c r="D114" s="19">
        <v>7.57</v>
      </c>
      <c r="E114" s="19">
        <v>7.72</v>
      </c>
      <c r="F114" s="19">
        <v>27.1</v>
      </c>
      <c r="G114" s="52">
        <v>225.35</v>
      </c>
      <c r="H114" s="52">
        <v>0.52</v>
      </c>
      <c r="I114" s="12" t="s">
        <v>27</v>
      </c>
    </row>
    <row r="115" spans="1:99" x14ac:dyDescent="0.2">
      <c r="A115" s="10"/>
      <c r="B115" s="11" t="s">
        <v>21</v>
      </c>
      <c r="C115" s="14" t="s">
        <v>46</v>
      </c>
      <c r="D115" s="19">
        <v>1.6</v>
      </c>
      <c r="E115" s="19">
        <v>0.4</v>
      </c>
      <c r="F115" s="19">
        <v>23.64</v>
      </c>
      <c r="G115" s="52">
        <v>95.2</v>
      </c>
      <c r="H115" s="52">
        <v>0</v>
      </c>
      <c r="I115" s="12" t="s">
        <v>146</v>
      </c>
    </row>
    <row r="116" spans="1:99" x14ac:dyDescent="0.2">
      <c r="A116" s="10"/>
      <c r="B116" s="11" t="s">
        <v>18</v>
      </c>
      <c r="C116" s="14" t="s">
        <v>229</v>
      </c>
      <c r="D116" s="19">
        <v>0.03</v>
      </c>
      <c r="E116" s="19">
        <v>4.95</v>
      </c>
      <c r="F116" s="19">
        <v>0.05</v>
      </c>
      <c r="G116" s="52">
        <v>44.88</v>
      </c>
      <c r="H116" s="52">
        <v>0</v>
      </c>
      <c r="I116" s="12" t="s">
        <v>17</v>
      </c>
      <c r="M116" s="57">
        <f>SUM(Ясли!L113)</f>
        <v>0</v>
      </c>
    </row>
    <row r="117" spans="1:99" x14ac:dyDescent="0.2">
      <c r="A117" s="10"/>
      <c r="B117" s="11" t="s">
        <v>89</v>
      </c>
      <c r="C117" s="14" t="s">
        <v>58</v>
      </c>
      <c r="D117" s="19">
        <v>1.6</v>
      </c>
      <c r="E117" s="19">
        <v>1</v>
      </c>
      <c r="F117" s="19">
        <v>17.2</v>
      </c>
      <c r="G117" s="52">
        <v>88.94</v>
      </c>
      <c r="H117" s="52">
        <v>1.1399999999999999</v>
      </c>
      <c r="I117" s="12" t="s">
        <v>88</v>
      </c>
    </row>
    <row r="118" spans="1:99" s="39" customFormat="1" x14ac:dyDescent="0.2">
      <c r="A118" s="34"/>
      <c r="B118" s="35"/>
      <c r="C118" s="41">
        <f>250+5+C115+C116+C117</f>
        <v>501</v>
      </c>
      <c r="D118" s="36">
        <f>D114+D115+D116+D117</f>
        <v>10.799999999999999</v>
      </c>
      <c r="E118" s="36">
        <f t="shared" ref="E118:H118" si="20">E114+E115+E116+E117</f>
        <v>14.07</v>
      </c>
      <c r="F118" s="36">
        <f t="shared" si="20"/>
        <v>67.989999999999995</v>
      </c>
      <c r="G118" s="37">
        <f t="shared" si="20"/>
        <v>454.37</v>
      </c>
      <c r="H118" s="37">
        <f t="shared" si="20"/>
        <v>1.66</v>
      </c>
      <c r="I118" s="38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  <c r="AD118" s="57"/>
      <c r="AE118" s="57"/>
      <c r="AF118" s="57"/>
      <c r="AG118" s="57"/>
      <c r="AH118" s="57"/>
      <c r="AI118" s="57"/>
      <c r="AJ118" s="57"/>
      <c r="AK118" s="57"/>
      <c r="AL118" s="57"/>
      <c r="AM118" s="57"/>
      <c r="AN118" s="57"/>
      <c r="AO118" s="57"/>
      <c r="AP118" s="57"/>
      <c r="AQ118" s="57"/>
      <c r="AR118" s="57"/>
      <c r="AS118" s="57"/>
      <c r="AT118" s="57"/>
      <c r="AU118" s="57"/>
      <c r="AV118" s="57"/>
      <c r="AW118" s="57"/>
      <c r="AX118" s="57"/>
      <c r="AY118" s="57"/>
      <c r="AZ118" s="57"/>
      <c r="BA118" s="57"/>
      <c r="BB118" s="57"/>
      <c r="BC118" s="57"/>
      <c r="BD118" s="57"/>
      <c r="BE118" s="57"/>
      <c r="BF118" s="57"/>
      <c r="BG118" s="57"/>
      <c r="BH118" s="57"/>
      <c r="BI118" s="57"/>
      <c r="BJ118" s="57"/>
      <c r="BK118" s="57"/>
      <c r="BL118" s="57"/>
      <c r="BM118" s="57"/>
      <c r="BN118" s="57"/>
      <c r="BO118" s="57"/>
      <c r="BP118" s="57"/>
      <c r="BQ118" s="57"/>
      <c r="BR118" s="57"/>
      <c r="BS118" s="57"/>
      <c r="BT118" s="57"/>
      <c r="BU118" s="57"/>
      <c r="BV118" s="57"/>
      <c r="BW118" s="57"/>
      <c r="BX118" s="57"/>
      <c r="BY118" s="57"/>
      <c r="BZ118" s="57"/>
      <c r="CA118" s="57"/>
      <c r="CB118" s="57"/>
      <c r="CC118" s="57"/>
      <c r="CD118" s="57"/>
      <c r="CE118" s="57"/>
      <c r="CF118" s="57"/>
      <c r="CG118" s="57"/>
      <c r="CH118" s="57"/>
      <c r="CI118" s="57"/>
      <c r="CJ118" s="57"/>
      <c r="CK118" s="57"/>
      <c r="CL118" s="57"/>
      <c r="CM118" s="57"/>
      <c r="CN118" s="57"/>
      <c r="CO118" s="57"/>
      <c r="CP118" s="57"/>
      <c r="CQ118" s="57"/>
      <c r="CR118" s="57"/>
      <c r="CS118" s="57"/>
      <c r="CT118" s="57"/>
      <c r="CU118" s="57"/>
    </row>
    <row r="119" spans="1:99" x14ac:dyDescent="0.2">
      <c r="A119" s="10" t="s">
        <v>26</v>
      </c>
      <c r="B119" s="11" t="s">
        <v>239</v>
      </c>
      <c r="C119" s="14">
        <v>190</v>
      </c>
      <c r="D119" s="19">
        <v>0.4</v>
      </c>
      <c r="E119" s="19">
        <v>1.8</v>
      </c>
      <c r="F119" s="19">
        <v>16.2</v>
      </c>
      <c r="G119" s="52">
        <v>100</v>
      </c>
      <c r="H119" s="52">
        <v>120</v>
      </c>
      <c r="I119" s="32">
        <v>145</v>
      </c>
    </row>
    <row r="120" spans="1:99" s="39" customFormat="1" x14ac:dyDescent="0.2">
      <c r="A120" s="34"/>
      <c r="B120" s="35"/>
      <c r="C120" s="41">
        <f>C119</f>
        <v>190</v>
      </c>
      <c r="D120" s="41">
        <f t="shared" ref="D120:H120" si="21">D119</f>
        <v>0.4</v>
      </c>
      <c r="E120" s="41">
        <f t="shared" si="21"/>
        <v>1.8</v>
      </c>
      <c r="F120" s="41">
        <f t="shared" si="21"/>
        <v>16.2</v>
      </c>
      <c r="G120" s="42">
        <f t="shared" si="21"/>
        <v>100</v>
      </c>
      <c r="H120" s="42">
        <f t="shared" si="21"/>
        <v>120</v>
      </c>
      <c r="I120" s="38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  <c r="AD120" s="57"/>
      <c r="AE120" s="57"/>
      <c r="AF120" s="57"/>
      <c r="AG120" s="57"/>
      <c r="AH120" s="57"/>
      <c r="AI120" s="57"/>
      <c r="AJ120" s="57"/>
      <c r="AK120" s="57"/>
      <c r="AL120" s="57"/>
      <c r="AM120" s="57"/>
      <c r="AN120" s="57"/>
      <c r="AO120" s="57"/>
      <c r="AP120" s="57"/>
      <c r="AQ120" s="57"/>
      <c r="AR120" s="57"/>
      <c r="AS120" s="57"/>
      <c r="AT120" s="57"/>
      <c r="AU120" s="57"/>
      <c r="AV120" s="57"/>
      <c r="AW120" s="57"/>
      <c r="AX120" s="57"/>
      <c r="AY120" s="57"/>
      <c r="AZ120" s="57"/>
      <c r="BA120" s="57"/>
      <c r="BB120" s="57"/>
      <c r="BC120" s="57"/>
      <c r="BD120" s="57"/>
      <c r="BE120" s="57"/>
      <c r="BF120" s="57"/>
      <c r="BG120" s="57"/>
      <c r="BH120" s="57"/>
      <c r="BI120" s="57"/>
      <c r="BJ120" s="57"/>
      <c r="BK120" s="57"/>
      <c r="BL120" s="57"/>
      <c r="BM120" s="57"/>
      <c r="BN120" s="57"/>
      <c r="BO120" s="57"/>
      <c r="BP120" s="57"/>
      <c r="BQ120" s="57"/>
      <c r="BR120" s="57"/>
      <c r="BS120" s="57"/>
      <c r="BT120" s="57"/>
      <c r="BU120" s="57"/>
      <c r="BV120" s="57"/>
      <c r="BW120" s="57"/>
      <c r="BX120" s="57"/>
      <c r="BY120" s="57"/>
      <c r="BZ120" s="57"/>
      <c r="CA120" s="57"/>
      <c r="CB120" s="57"/>
      <c r="CC120" s="57"/>
      <c r="CD120" s="57"/>
      <c r="CE120" s="57"/>
      <c r="CF120" s="57"/>
      <c r="CG120" s="57"/>
      <c r="CH120" s="57"/>
      <c r="CI120" s="57"/>
      <c r="CJ120" s="57"/>
      <c r="CK120" s="57"/>
      <c r="CL120" s="57"/>
      <c r="CM120" s="57"/>
      <c r="CN120" s="57"/>
      <c r="CO120" s="57"/>
      <c r="CP120" s="57"/>
      <c r="CQ120" s="57"/>
      <c r="CR120" s="57"/>
      <c r="CS120" s="57"/>
      <c r="CT120" s="57"/>
      <c r="CU120" s="57"/>
    </row>
    <row r="121" spans="1:99" x14ac:dyDescent="0.2">
      <c r="A121" s="10" t="s">
        <v>30</v>
      </c>
      <c r="B121" s="11" t="s">
        <v>150</v>
      </c>
      <c r="C121" s="14" t="s">
        <v>53</v>
      </c>
      <c r="D121" s="19">
        <v>0.6</v>
      </c>
      <c r="E121" s="19">
        <v>1.08</v>
      </c>
      <c r="F121" s="19">
        <v>2.82</v>
      </c>
      <c r="G121" s="52">
        <v>27</v>
      </c>
      <c r="H121" s="52">
        <v>0</v>
      </c>
      <c r="I121" s="12" t="s">
        <v>96</v>
      </c>
    </row>
    <row r="122" spans="1:99" ht="38.25" x14ac:dyDescent="0.2">
      <c r="A122" s="10"/>
      <c r="B122" s="11" t="s">
        <v>152</v>
      </c>
      <c r="C122" s="14" t="s">
        <v>230</v>
      </c>
      <c r="D122" s="19">
        <v>4.5</v>
      </c>
      <c r="E122" s="19">
        <v>6.35</v>
      </c>
      <c r="F122" s="19">
        <v>18.12</v>
      </c>
      <c r="G122" s="52">
        <v>147.25</v>
      </c>
      <c r="H122" s="52">
        <v>17.05</v>
      </c>
      <c r="I122" s="12" t="s">
        <v>151</v>
      </c>
    </row>
    <row r="123" spans="1:99" x14ac:dyDescent="0.2">
      <c r="A123" s="10"/>
      <c r="B123" s="11" t="s">
        <v>154</v>
      </c>
      <c r="C123" s="14">
        <v>140</v>
      </c>
      <c r="D123" s="19">
        <v>9.9700000000000006</v>
      </c>
      <c r="E123" s="19">
        <v>10.87</v>
      </c>
      <c r="F123" s="19">
        <v>24.43</v>
      </c>
      <c r="G123" s="52">
        <v>273.75</v>
      </c>
      <c r="H123" s="52">
        <v>1.452</v>
      </c>
      <c r="I123" s="12" t="s">
        <v>153</v>
      </c>
    </row>
    <row r="124" spans="1:99" x14ac:dyDescent="0.2">
      <c r="A124" s="10"/>
      <c r="B124" s="11" t="s">
        <v>156</v>
      </c>
      <c r="C124" s="14" t="s">
        <v>58</v>
      </c>
      <c r="D124" s="19">
        <v>0.14000000000000001</v>
      </c>
      <c r="E124" s="19">
        <v>0.14000000000000001</v>
      </c>
      <c r="F124" s="19">
        <v>27.4</v>
      </c>
      <c r="G124" s="52">
        <v>107.5</v>
      </c>
      <c r="H124" s="52">
        <v>1.58</v>
      </c>
      <c r="I124" s="12" t="s">
        <v>155</v>
      </c>
    </row>
    <row r="125" spans="1:99" x14ac:dyDescent="0.2">
      <c r="A125" s="10"/>
      <c r="B125" s="11" t="s">
        <v>45</v>
      </c>
      <c r="C125" s="14" t="s">
        <v>38</v>
      </c>
      <c r="D125" s="19">
        <v>3.3</v>
      </c>
      <c r="E125" s="19">
        <v>0.6</v>
      </c>
      <c r="F125" s="19">
        <v>17.149999999999999</v>
      </c>
      <c r="G125" s="52">
        <v>90.5</v>
      </c>
      <c r="H125" s="52">
        <v>0</v>
      </c>
      <c r="I125" s="12" t="s">
        <v>44</v>
      </c>
    </row>
    <row r="126" spans="1:99" s="39" customFormat="1" x14ac:dyDescent="0.2">
      <c r="A126" s="34"/>
      <c r="B126" s="35"/>
      <c r="C126" s="41">
        <f>C121+C122+C123+C124+C125</f>
        <v>700</v>
      </c>
      <c r="D126" s="41">
        <f t="shared" ref="D126:H126" si="22">D121+D122+D123+D124+D125</f>
        <v>18.510000000000002</v>
      </c>
      <c r="E126" s="41">
        <f t="shared" si="22"/>
        <v>19.04</v>
      </c>
      <c r="F126" s="41">
        <f t="shared" si="22"/>
        <v>89.920000000000016</v>
      </c>
      <c r="G126" s="42">
        <f t="shared" si="22"/>
        <v>646</v>
      </c>
      <c r="H126" s="42">
        <f t="shared" si="22"/>
        <v>20.082000000000001</v>
      </c>
      <c r="I126" s="38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  <c r="AC126" s="57"/>
      <c r="AD126" s="57"/>
      <c r="AE126" s="57"/>
      <c r="AF126" s="57"/>
      <c r="AG126" s="57"/>
      <c r="AH126" s="57"/>
      <c r="AI126" s="57"/>
      <c r="AJ126" s="57"/>
      <c r="AK126" s="57"/>
      <c r="AL126" s="57"/>
      <c r="AM126" s="57"/>
      <c r="AN126" s="57"/>
      <c r="AO126" s="57"/>
      <c r="AP126" s="57"/>
      <c r="AQ126" s="57"/>
      <c r="AR126" s="57"/>
      <c r="AS126" s="57"/>
      <c r="AT126" s="57"/>
      <c r="AU126" s="57"/>
      <c r="AV126" s="57"/>
      <c r="AW126" s="57"/>
      <c r="AX126" s="57"/>
      <c r="AY126" s="57"/>
      <c r="AZ126" s="57"/>
      <c r="BA126" s="57"/>
      <c r="BB126" s="57"/>
      <c r="BC126" s="57"/>
      <c r="BD126" s="57"/>
      <c r="BE126" s="57"/>
      <c r="BF126" s="57"/>
      <c r="BG126" s="57"/>
      <c r="BH126" s="57"/>
      <c r="BI126" s="57"/>
      <c r="BJ126" s="57"/>
      <c r="BK126" s="57"/>
      <c r="BL126" s="57"/>
      <c r="BM126" s="57"/>
      <c r="BN126" s="57"/>
      <c r="BO126" s="57"/>
      <c r="BP126" s="57"/>
      <c r="BQ126" s="57"/>
      <c r="BR126" s="57"/>
      <c r="BS126" s="57"/>
      <c r="BT126" s="57"/>
      <c r="BU126" s="57"/>
      <c r="BV126" s="57"/>
      <c r="BW126" s="57"/>
      <c r="BX126" s="57"/>
      <c r="BY126" s="57"/>
      <c r="BZ126" s="57"/>
      <c r="CA126" s="57"/>
      <c r="CB126" s="57"/>
      <c r="CC126" s="57"/>
      <c r="CD126" s="57"/>
      <c r="CE126" s="57"/>
      <c r="CF126" s="57"/>
      <c r="CG126" s="57"/>
      <c r="CH126" s="57"/>
      <c r="CI126" s="57"/>
      <c r="CJ126" s="57"/>
      <c r="CK126" s="57"/>
      <c r="CL126" s="57"/>
      <c r="CM126" s="57"/>
      <c r="CN126" s="57"/>
      <c r="CO126" s="57"/>
      <c r="CP126" s="57"/>
      <c r="CQ126" s="57"/>
      <c r="CR126" s="57"/>
      <c r="CS126" s="57"/>
      <c r="CT126" s="57"/>
      <c r="CU126" s="57"/>
    </row>
    <row r="127" spans="1:99" ht="38.25" x14ac:dyDescent="0.2">
      <c r="A127" s="66" t="s">
        <v>47</v>
      </c>
      <c r="B127" s="11" t="s">
        <v>158</v>
      </c>
      <c r="C127" s="14" t="s">
        <v>230</v>
      </c>
      <c r="D127" s="19">
        <v>7.55</v>
      </c>
      <c r="E127" s="19">
        <v>7.55</v>
      </c>
      <c r="F127" s="19">
        <v>52.13</v>
      </c>
      <c r="G127" s="52">
        <v>252.12</v>
      </c>
      <c r="H127" s="52">
        <v>85.325000000000003</v>
      </c>
      <c r="I127" s="12" t="s">
        <v>157</v>
      </c>
    </row>
    <row r="128" spans="1:99" x14ac:dyDescent="0.2">
      <c r="A128" s="10"/>
      <c r="B128" s="11" t="s">
        <v>160</v>
      </c>
      <c r="C128" s="14"/>
      <c r="D128" s="19">
        <v>0</v>
      </c>
      <c r="E128" s="19">
        <v>0</v>
      </c>
      <c r="F128" s="19">
        <v>0</v>
      </c>
      <c r="G128" s="52">
        <v>0</v>
      </c>
      <c r="H128" s="52">
        <v>0</v>
      </c>
      <c r="I128" s="12" t="s">
        <v>159</v>
      </c>
    </row>
    <row r="129" spans="1:99" x14ac:dyDescent="0.2">
      <c r="A129" s="10"/>
      <c r="B129" s="11" t="s">
        <v>162</v>
      </c>
      <c r="C129" s="14" t="s">
        <v>33</v>
      </c>
      <c r="D129" s="19">
        <v>6.58</v>
      </c>
      <c r="E129" s="19">
        <v>10.57</v>
      </c>
      <c r="F129" s="19">
        <v>0.56000000000000005</v>
      </c>
      <c r="G129" s="52">
        <v>153.19999999999999</v>
      </c>
      <c r="H129" s="52">
        <v>0</v>
      </c>
      <c r="I129" s="12" t="s">
        <v>161</v>
      </c>
    </row>
    <row r="130" spans="1:99" x14ac:dyDescent="0.2">
      <c r="A130" s="10"/>
      <c r="B130" s="11" t="s">
        <v>149</v>
      </c>
      <c r="C130" s="14" t="s">
        <v>16</v>
      </c>
      <c r="D130" s="19">
        <v>0.45</v>
      </c>
      <c r="E130" s="19">
        <v>0.3</v>
      </c>
      <c r="F130" s="19">
        <v>24.45</v>
      </c>
      <c r="G130" s="52">
        <v>102</v>
      </c>
      <c r="H130" s="52">
        <v>3</v>
      </c>
      <c r="I130" s="12" t="s">
        <v>148</v>
      </c>
    </row>
    <row r="131" spans="1:99" x14ac:dyDescent="0.2">
      <c r="A131" s="10"/>
      <c r="B131" s="11" t="s">
        <v>21</v>
      </c>
      <c r="C131" s="14" t="s">
        <v>46</v>
      </c>
      <c r="D131" s="19">
        <v>1.6</v>
      </c>
      <c r="E131" s="19">
        <v>0.4</v>
      </c>
      <c r="F131" s="19">
        <v>23.64</v>
      </c>
      <c r="G131" s="52">
        <v>95.2</v>
      </c>
      <c r="H131" s="52">
        <v>0</v>
      </c>
      <c r="I131" s="12" t="s">
        <v>81</v>
      </c>
    </row>
    <row r="132" spans="1:99" s="39" customFormat="1" x14ac:dyDescent="0.2">
      <c r="A132" s="47"/>
      <c r="B132" s="48"/>
      <c r="C132" s="49">
        <f>C127+C128+C129+C130+C131</f>
        <v>510</v>
      </c>
      <c r="D132" s="49">
        <f t="shared" ref="D132:H132" si="23">D127+D128+D129+D130+D131</f>
        <v>16.18</v>
      </c>
      <c r="E132" s="49">
        <f t="shared" si="23"/>
        <v>18.82</v>
      </c>
      <c r="F132" s="49">
        <f t="shared" si="23"/>
        <v>100.78</v>
      </c>
      <c r="G132" s="50">
        <f t="shared" si="23"/>
        <v>602.52</v>
      </c>
      <c r="H132" s="50">
        <f t="shared" si="23"/>
        <v>88.325000000000003</v>
      </c>
      <c r="I132" s="51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  <c r="AC132" s="57"/>
      <c r="AD132" s="57"/>
      <c r="AE132" s="57"/>
      <c r="AF132" s="57"/>
      <c r="AG132" s="57"/>
      <c r="AH132" s="57"/>
      <c r="AI132" s="57"/>
      <c r="AJ132" s="57"/>
      <c r="AK132" s="57"/>
      <c r="AL132" s="57"/>
      <c r="AM132" s="57"/>
      <c r="AN132" s="57"/>
      <c r="AO132" s="57"/>
      <c r="AP132" s="57"/>
      <c r="AQ132" s="57"/>
      <c r="AR132" s="57"/>
      <c r="AS132" s="57"/>
      <c r="AT132" s="57"/>
      <c r="AU132" s="57"/>
      <c r="AV132" s="57"/>
      <c r="AW132" s="57"/>
      <c r="AX132" s="57"/>
      <c r="AY132" s="57"/>
      <c r="AZ132" s="57"/>
      <c r="BA132" s="57"/>
      <c r="BB132" s="57"/>
      <c r="BC132" s="57"/>
      <c r="BD132" s="57"/>
      <c r="BE132" s="57"/>
      <c r="BF132" s="57"/>
      <c r="BG132" s="57"/>
      <c r="BH132" s="57"/>
      <c r="BI132" s="57"/>
      <c r="BJ132" s="57"/>
      <c r="BK132" s="57"/>
      <c r="BL132" s="57"/>
      <c r="BM132" s="57"/>
      <c r="BN132" s="57"/>
      <c r="BO132" s="57"/>
      <c r="BP132" s="57"/>
      <c r="BQ132" s="57"/>
      <c r="BR132" s="57"/>
      <c r="BS132" s="57"/>
      <c r="BT132" s="57"/>
      <c r="BU132" s="57"/>
      <c r="BV132" s="57"/>
      <c r="BW132" s="57"/>
      <c r="BX132" s="57"/>
      <c r="BY132" s="57"/>
      <c r="BZ132" s="57"/>
      <c r="CA132" s="57"/>
      <c r="CB132" s="57"/>
      <c r="CC132" s="57"/>
      <c r="CD132" s="57"/>
      <c r="CE132" s="57"/>
      <c r="CF132" s="57"/>
      <c r="CG132" s="57"/>
      <c r="CH132" s="57"/>
      <c r="CI132" s="57"/>
      <c r="CJ132" s="57"/>
      <c r="CK132" s="57"/>
      <c r="CL132" s="57"/>
      <c r="CM132" s="57"/>
      <c r="CN132" s="57"/>
      <c r="CO132" s="57"/>
      <c r="CP132" s="57"/>
      <c r="CQ132" s="57"/>
      <c r="CR132" s="57"/>
      <c r="CS132" s="57"/>
      <c r="CT132" s="57"/>
      <c r="CU132" s="57"/>
    </row>
    <row r="133" spans="1:99" s="8" customFormat="1" ht="13.5" thickBot="1" x14ac:dyDescent="0.25">
      <c r="A133" s="69" t="s">
        <v>54</v>
      </c>
      <c r="B133" s="70"/>
      <c r="C133" s="15">
        <f>SUM(C118+C120+C126+C132)</f>
        <v>1901</v>
      </c>
      <c r="D133" s="20">
        <v>46.09</v>
      </c>
      <c r="E133" s="20">
        <v>52.03</v>
      </c>
      <c r="F133" s="20">
        <v>283.19</v>
      </c>
      <c r="G133" s="67">
        <f>SUM(G118+G120+G126+G132)</f>
        <v>1802.8899999999999</v>
      </c>
      <c r="H133" s="61">
        <v>114.96700000000001</v>
      </c>
      <c r="I133" s="13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6"/>
      <c r="AD133" s="56"/>
      <c r="AE133" s="56"/>
      <c r="AF133" s="56"/>
      <c r="AG133" s="56"/>
      <c r="AH133" s="56"/>
      <c r="AI133" s="56"/>
      <c r="AJ133" s="56"/>
      <c r="AK133" s="56"/>
      <c r="AL133" s="56"/>
      <c r="AM133" s="56"/>
      <c r="AN133" s="56"/>
      <c r="AO133" s="56"/>
      <c r="AP133" s="56"/>
      <c r="AQ133" s="56"/>
      <c r="AR133" s="56"/>
      <c r="AS133" s="56"/>
      <c r="AT133" s="56"/>
      <c r="AU133" s="56"/>
      <c r="AV133" s="56"/>
      <c r="AW133" s="56"/>
      <c r="AX133" s="56"/>
      <c r="AY133" s="56"/>
      <c r="AZ133" s="56"/>
      <c r="BA133" s="56"/>
      <c r="BB133" s="56"/>
      <c r="BC133" s="56"/>
      <c r="BD133" s="56"/>
      <c r="BE133" s="56"/>
      <c r="BF133" s="56"/>
      <c r="BG133" s="56"/>
      <c r="BH133" s="56"/>
      <c r="BI133" s="56"/>
      <c r="BJ133" s="56"/>
      <c r="BK133" s="56"/>
      <c r="BL133" s="56"/>
      <c r="BM133" s="56"/>
      <c r="BN133" s="56"/>
      <c r="BO133" s="56"/>
      <c r="BP133" s="56"/>
      <c r="BQ133" s="56"/>
      <c r="BR133" s="56"/>
      <c r="BS133" s="56"/>
      <c r="BT133" s="56"/>
      <c r="BU133" s="56"/>
      <c r="BV133" s="56"/>
      <c r="BW133" s="56"/>
      <c r="BX133" s="56"/>
      <c r="BY133" s="56"/>
      <c r="BZ133" s="56"/>
      <c r="CA133" s="56"/>
      <c r="CB133" s="56"/>
      <c r="CC133" s="56"/>
      <c r="CD133" s="56"/>
      <c r="CE133" s="56"/>
      <c r="CF133" s="56"/>
      <c r="CG133" s="56"/>
      <c r="CH133" s="56"/>
      <c r="CI133" s="56"/>
      <c r="CJ133" s="56"/>
      <c r="CK133" s="56"/>
      <c r="CL133" s="56"/>
      <c r="CM133" s="56"/>
      <c r="CN133" s="56"/>
      <c r="CO133" s="56"/>
      <c r="CP133" s="56"/>
      <c r="CQ133" s="56"/>
      <c r="CR133" s="56"/>
      <c r="CS133" s="56"/>
      <c r="CT133" s="56"/>
      <c r="CU133" s="56"/>
    </row>
    <row r="134" spans="1:99" s="8" customFormat="1" x14ac:dyDescent="0.2">
      <c r="A134" s="71" t="s">
        <v>163</v>
      </c>
      <c r="B134" s="72"/>
      <c r="C134" s="72"/>
      <c r="D134" s="72"/>
      <c r="E134" s="72"/>
      <c r="F134" s="72"/>
      <c r="G134" s="72"/>
      <c r="H134" s="72"/>
      <c r="I134" s="73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6"/>
      <c r="AD134" s="56"/>
      <c r="AE134" s="56"/>
      <c r="AF134" s="56"/>
      <c r="AG134" s="56"/>
      <c r="AH134" s="56"/>
      <c r="AI134" s="56"/>
      <c r="AJ134" s="56"/>
      <c r="AK134" s="56"/>
      <c r="AL134" s="56"/>
      <c r="AM134" s="56"/>
      <c r="AN134" s="56"/>
      <c r="AO134" s="56"/>
      <c r="AP134" s="56"/>
      <c r="AQ134" s="56"/>
      <c r="AR134" s="56"/>
      <c r="AS134" s="56"/>
      <c r="AT134" s="56"/>
      <c r="AU134" s="56"/>
      <c r="AV134" s="56"/>
      <c r="AW134" s="56"/>
      <c r="AX134" s="56"/>
      <c r="AY134" s="56"/>
      <c r="AZ134" s="56"/>
      <c r="BA134" s="56"/>
      <c r="BB134" s="56"/>
      <c r="BC134" s="56"/>
      <c r="BD134" s="56"/>
      <c r="BE134" s="56"/>
      <c r="BF134" s="56"/>
      <c r="BG134" s="56"/>
      <c r="BH134" s="56"/>
      <c r="BI134" s="56"/>
      <c r="BJ134" s="56"/>
      <c r="BK134" s="56"/>
      <c r="BL134" s="56"/>
      <c r="BM134" s="56"/>
      <c r="BN134" s="56"/>
      <c r="BO134" s="56"/>
      <c r="BP134" s="56"/>
      <c r="BQ134" s="56"/>
      <c r="BR134" s="56"/>
      <c r="BS134" s="56"/>
      <c r="BT134" s="56"/>
      <c r="BU134" s="56"/>
      <c r="BV134" s="56"/>
      <c r="BW134" s="56"/>
      <c r="BX134" s="56"/>
      <c r="BY134" s="56"/>
      <c r="BZ134" s="56"/>
      <c r="CA134" s="56"/>
      <c r="CB134" s="56"/>
      <c r="CC134" s="56"/>
      <c r="CD134" s="56"/>
      <c r="CE134" s="56"/>
      <c r="CF134" s="56"/>
      <c r="CG134" s="56"/>
      <c r="CH134" s="56"/>
      <c r="CI134" s="56"/>
      <c r="CJ134" s="56"/>
      <c r="CK134" s="56"/>
      <c r="CL134" s="56"/>
      <c r="CM134" s="56"/>
      <c r="CN134" s="56"/>
      <c r="CO134" s="56"/>
      <c r="CP134" s="56"/>
      <c r="CQ134" s="56"/>
      <c r="CR134" s="56"/>
      <c r="CS134" s="56"/>
      <c r="CT134" s="56"/>
      <c r="CU134" s="56"/>
    </row>
    <row r="135" spans="1:99" x14ac:dyDescent="0.2">
      <c r="A135" s="10" t="s">
        <v>13</v>
      </c>
      <c r="B135" s="11" t="s">
        <v>165</v>
      </c>
      <c r="C135" s="14">
        <v>250</v>
      </c>
      <c r="D135" s="19">
        <v>8.89</v>
      </c>
      <c r="E135" s="19">
        <v>3.94</v>
      </c>
      <c r="F135" s="19">
        <v>26.29</v>
      </c>
      <c r="G135" s="52">
        <v>230.375</v>
      </c>
      <c r="H135" s="52">
        <v>2.3980000000000001</v>
      </c>
      <c r="I135" s="12" t="s">
        <v>164</v>
      </c>
    </row>
    <row r="136" spans="1:99" x14ac:dyDescent="0.2">
      <c r="A136" s="10"/>
      <c r="B136" s="11" t="s">
        <v>21</v>
      </c>
      <c r="C136" s="14" t="s">
        <v>82</v>
      </c>
      <c r="D136" s="19">
        <v>1.5</v>
      </c>
      <c r="E136" s="19">
        <v>0.3</v>
      </c>
      <c r="F136" s="19">
        <v>14.73</v>
      </c>
      <c r="G136" s="52">
        <v>71.400000000000006</v>
      </c>
      <c r="H136" s="52">
        <v>0</v>
      </c>
      <c r="I136" s="12" t="s">
        <v>20</v>
      </c>
    </row>
    <row r="137" spans="1:99" x14ac:dyDescent="0.2">
      <c r="A137" s="10"/>
      <c r="B137" s="11" t="s">
        <v>113</v>
      </c>
      <c r="C137" s="14" t="s">
        <v>232</v>
      </c>
      <c r="D137" s="19">
        <v>2.81</v>
      </c>
      <c r="E137" s="19">
        <v>4.49</v>
      </c>
      <c r="F137" s="19">
        <v>0</v>
      </c>
      <c r="G137" s="52">
        <v>56.02</v>
      </c>
      <c r="H137" s="52">
        <v>0.216</v>
      </c>
      <c r="I137" s="12" t="s">
        <v>112</v>
      </c>
    </row>
    <row r="138" spans="1:99" x14ac:dyDescent="0.2">
      <c r="A138" s="10"/>
      <c r="B138" s="11" t="s">
        <v>62</v>
      </c>
      <c r="C138" s="14" t="s">
        <v>58</v>
      </c>
      <c r="D138" s="19">
        <v>0</v>
      </c>
      <c r="E138" s="19">
        <v>0</v>
      </c>
      <c r="F138" s="19">
        <v>19.14</v>
      </c>
      <c r="G138" s="52">
        <v>69.599999999999994</v>
      </c>
      <c r="H138" s="52">
        <v>0</v>
      </c>
      <c r="I138" s="12" t="s">
        <v>61</v>
      </c>
    </row>
    <row r="139" spans="1:99" s="39" customFormat="1" x14ac:dyDescent="0.2">
      <c r="A139" s="34"/>
      <c r="B139" s="35"/>
      <c r="C139" s="41">
        <f>C135+C136+C137+C138</f>
        <v>495</v>
      </c>
      <c r="D139" s="41">
        <f t="shared" ref="D139:H139" si="24">D135+D136+D137+D138</f>
        <v>13.200000000000001</v>
      </c>
      <c r="E139" s="41">
        <f t="shared" si="24"/>
        <v>8.73</v>
      </c>
      <c r="F139" s="41">
        <f t="shared" si="24"/>
        <v>60.16</v>
      </c>
      <c r="G139" s="42">
        <f t="shared" si="24"/>
        <v>427.39499999999998</v>
      </c>
      <c r="H139" s="42">
        <f t="shared" si="24"/>
        <v>2.6140000000000003</v>
      </c>
      <c r="I139" s="38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57"/>
      <c r="AB139" s="57"/>
      <c r="AC139" s="57"/>
      <c r="AD139" s="57"/>
      <c r="AE139" s="57"/>
      <c r="AF139" s="57"/>
      <c r="AG139" s="57"/>
      <c r="AH139" s="57"/>
      <c r="AI139" s="57"/>
      <c r="AJ139" s="57"/>
      <c r="AK139" s="57"/>
      <c r="AL139" s="57"/>
      <c r="AM139" s="57"/>
      <c r="AN139" s="57"/>
      <c r="AO139" s="57"/>
      <c r="AP139" s="57"/>
      <c r="AQ139" s="57"/>
      <c r="AR139" s="57"/>
      <c r="AS139" s="57"/>
      <c r="AT139" s="57"/>
      <c r="AU139" s="57"/>
      <c r="AV139" s="57"/>
      <c r="AW139" s="57"/>
      <c r="AX139" s="57"/>
      <c r="AY139" s="57"/>
      <c r="AZ139" s="57"/>
      <c r="BA139" s="57"/>
      <c r="BB139" s="57"/>
      <c r="BC139" s="57"/>
      <c r="BD139" s="57"/>
      <c r="BE139" s="57"/>
      <c r="BF139" s="57"/>
      <c r="BG139" s="57"/>
      <c r="BH139" s="57"/>
      <c r="BI139" s="57"/>
      <c r="BJ139" s="57"/>
      <c r="BK139" s="57"/>
      <c r="BL139" s="57"/>
      <c r="BM139" s="57"/>
      <c r="BN139" s="57"/>
      <c r="BO139" s="57"/>
      <c r="BP139" s="57"/>
      <c r="BQ139" s="57"/>
      <c r="BR139" s="57"/>
      <c r="BS139" s="57"/>
      <c r="BT139" s="57"/>
      <c r="BU139" s="57"/>
      <c r="BV139" s="57"/>
      <c r="BW139" s="57"/>
      <c r="BX139" s="57"/>
      <c r="BY139" s="57"/>
      <c r="BZ139" s="57"/>
      <c r="CA139" s="57"/>
      <c r="CB139" s="57"/>
      <c r="CC139" s="57"/>
      <c r="CD139" s="57"/>
      <c r="CE139" s="57"/>
      <c r="CF139" s="57"/>
      <c r="CG139" s="57"/>
      <c r="CH139" s="57"/>
      <c r="CI139" s="57"/>
      <c r="CJ139" s="57"/>
      <c r="CK139" s="57"/>
      <c r="CL139" s="57"/>
      <c r="CM139" s="57"/>
      <c r="CN139" s="57"/>
      <c r="CO139" s="57"/>
      <c r="CP139" s="57"/>
      <c r="CQ139" s="57"/>
      <c r="CR139" s="57"/>
      <c r="CS139" s="57"/>
      <c r="CT139" s="57"/>
      <c r="CU139" s="57"/>
    </row>
    <row r="140" spans="1:99" x14ac:dyDescent="0.2">
      <c r="A140" s="10" t="s">
        <v>26</v>
      </c>
      <c r="B140" s="11" t="s">
        <v>167</v>
      </c>
      <c r="C140" s="14">
        <v>180</v>
      </c>
      <c r="D140" s="19">
        <v>1</v>
      </c>
      <c r="E140" s="19">
        <v>0</v>
      </c>
      <c r="F140" s="19">
        <v>25.4</v>
      </c>
      <c r="G140" s="52">
        <v>105.34</v>
      </c>
      <c r="H140" s="52">
        <v>8</v>
      </c>
      <c r="I140" s="12" t="s">
        <v>166</v>
      </c>
    </row>
    <row r="141" spans="1:99" s="39" customFormat="1" x14ac:dyDescent="0.2">
      <c r="A141" s="34"/>
      <c r="B141" s="35"/>
      <c r="C141" s="41">
        <f>C140</f>
        <v>180</v>
      </c>
      <c r="D141" s="41">
        <f t="shared" ref="D141:H141" si="25">D140</f>
        <v>1</v>
      </c>
      <c r="E141" s="41">
        <f t="shared" si="25"/>
        <v>0</v>
      </c>
      <c r="F141" s="41">
        <f t="shared" si="25"/>
        <v>25.4</v>
      </c>
      <c r="G141" s="42">
        <f t="shared" si="25"/>
        <v>105.34</v>
      </c>
      <c r="H141" s="42">
        <f t="shared" si="25"/>
        <v>8</v>
      </c>
      <c r="I141" s="38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  <c r="AA141" s="57"/>
      <c r="AB141" s="57"/>
      <c r="AC141" s="57"/>
      <c r="AD141" s="57"/>
      <c r="AE141" s="57"/>
      <c r="AF141" s="57"/>
      <c r="AG141" s="57"/>
      <c r="AH141" s="57"/>
      <c r="AI141" s="57"/>
      <c r="AJ141" s="57"/>
      <c r="AK141" s="57"/>
      <c r="AL141" s="57"/>
      <c r="AM141" s="57"/>
      <c r="AN141" s="57"/>
      <c r="AO141" s="57"/>
      <c r="AP141" s="57"/>
      <c r="AQ141" s="57"/>
      <c r="AR141" s="57"/>
      <c r="AS141" s="57"/>
      <c r="AT141" s="57"/>
      <c r="AU141" s="57"/>
      <c r="AV141" s="57"/>
      <c r="AW141" s="57"/>
      <c r="AX141" s="57"/>
      <c r="AY141" s="57"/>
      <c r="AZ141" s="57"/>
      <c r="BA141" s="57"/>
      <c r="BB141" s="57"/>
      <c r="BC141" s="57"/>
      <c r="BD141" s="57"/>
      <c r="BE141" s="57"/>
      <c r="BF141" s="57"/>
      <c r="BG141" s="57"/>
      <c r="BH141" s="57"/>
      <c r="BI141" s="57"/>
      <c r="BJ141" s="57"/>
      <c r="BK141" s="57"/>
      <c r="BL141" s="57"/>
      <c r="BM141" s="57"/>
      <c r="BN141" s="57"/>
      <c r="BO141" s="57"/>
      <c r="BP141" s="57"/>
      <c r="BQ141" s="57"/>
      <c r="BR141" s="57"/>
      <c r="BS141" s="57"/>
      <c r="BT141" s="57"/>
      <c r="BU141" s="57"/>
      <c r="BV141" s="57"/>
      <c r="BW141" s="57"/>
      <c r="BX141" s="57"/>
      <c r="BY141" s="57"/>
      <c r="BZ141" s="57"/>
      <c r="CA141" s="57"/>
      <c r="CB141" s="57"/>
      <c r="CC141" s="57"/>
      <c r="CD141" s="57"/>
      <c r="CE141" s="57"/>
      <c r="CF141" s="57"/>
      <c r="CG141" s="57"/>
      <c r="CH141" s="57"/>
      <c r="CI141" s="57"/>
      <c r="CJ141" s="57"/>
      <c r="CK141" s="57"/>
      <c r="CL141" s="57"/>
      <c r="CM141" s="57"/>
      <c r="CN141" s="57"/>
      <c r="CO141" s="57"/>
      <c r="CP141" s="57"/>
      <c r="CQ141" s="57"/>
      <c r="CR141" s="57"/>
      <c r="CS141" s="57"/>
      <c r="CT141" s="57"/>
      <c r="CU141" s="57"/>
    </row>
    <row r="142" spans="1:99" x14ac:dyDescent="0.2">
      <c r="A142" s="10" t="s">
        <v>30</v>
      </c>
      <c r="B142" s="11" t="s">
        <v>169</v>
      </c>
      <c r="C142" s="14" t="s">
        <v>53</v>
      </c>
      <c r="D142" s="19">
        <v>1.24</v>
      </c>
      <c r="E142" s="19">
        <v>1.94</v>
      </c>
      <c r="F142" s="19">
        <v>5.66</v>
      </c>
      <c r="G142" s="52">
        <v>45.06</v>
      </c>
      <c r="H142" s="52">
        <v>10.295999999999999</v>
      </c>
      <c r="I142" s="12" t="s">
        <v>168</v>
      </c>
    </row>
    <row r="143" spans="1:99" x14ac:dyDescent="0.2">
      <c r="A143" s="10"/>
      <c r="B143" s="11" t="s">
        <v>171</v>
      </c>
      <c r="C143" s="14" t="s">
        <v>58</v>
      </c>
      <c r="D143" s="19">
        <v>1.46</v>
      </c>
      <c r="E143" s="19">
        <v>10.58</v>
      </c>
      <c r="F143" s="19">
        <v>21.44</v>
      </c>
      <c r="G143" s="52">
        <v>145.63999999999999</v>
      </c>
      <c r="H143" s="52">
        <v>6.3</v>
      </c>
      <c r="I143" s="12" t="s">
        <v>170</v>
      </c>
    </row>
    <row r="144" spans="1:99" ht="25.5" x14ac:dyDescent="0.2">
      <c r="A144" s="10"/>
      <c r="B144" s="11" t="s">
        <v>173</v>
      </c>
      <c r="C144" s="14">
        <v>160</v>
      </c>
      <c r="D144" s="19">
        <v>11.56</v>
      </c>
      <c r="E144" s="19">
        <v>10.49</v>
      </c>
      <c r="F144" s="19">
        <v>12.17</v>
      </c>
      <c r="G144" s="52">
        <v>224.1</v>
      </c>
      <c r="H144" s="52">
        <v>5.516</v>
      </c>
      <c r="I144" s="12" t="s">
        <v>172</v>
      </c>
    </row>
    <row r="145" spans="1:99" ht="25.5" x14ac:dyDescent="0.2">
      <c r="A145" s="10"/>
      <c r="B145" s="11" t="s">
        <v>80</v>
      </c>
      <c r="C145" s="14" t="s">
        <v>58</v>
      </c>
      <c r="D145" s="19">
        <v>1.1000000000000001</v>
      </c>
      <c r="E145" s="19">
        <v>0.22</v>
      </c>
      <c r="F145" s="19">
        <v>32.76</v>
      </c>
      <c r="G145" s="52">
        <v>135.44</v>
      </c>
      <c r="H145" s="52">
        <v>0.1</v>
      </c>
      <c r="I145" s="32">
        <v>332</v>
      </c>
    </row>
    <row r="146" spans="1:99" x14ac:dyDescent="0.2">
      <c r="A146" s="10"/>
      <c r="B146" s="11" t="s">
        <v>45</v>
      </c>
      <c r="C146" s="14" t="s">
        <v>38</v>
      </c>
      <c r="D146" s="19">
        <v>3.3</v>
      </c>
      <c r="E146" s="19">
        <v>0.6</v>
      </c>
      <c r="F146" s="19">
        <v>17.149999999999999</v>
      </c>
      <c r="G146" s="52">
        <v>90.5</v>
      </c>
      <c r="H146" s="52">
        <v>0</v>
      </c>
      <c r="I146" s="12" t="s">
        <v>44</v>
      </c>
    </row>
    <row r="147" spans="1:99" s="39" customFormat="1" x14ac:dyDescent="0.2">
      <c r="A147" s="34"/>
      <c r="B147" s="35"/>
      <c r="C147" s="41">
        <f>C142+C143+C144+C145+C146</f>
        <v>670</v>
      </c>
      <c r="D147" s="41">
        <f t="shared" ref="D147:H147" si="26">D142+D143+D144+D145+D146</f>
        <v>18.66</v>
      </c>
      <c r="E147" s="41">
        <f t="shared" si="26"/>
        <v>23.83</v>
      </c>
      <c r="F147" s="41">
        <f t="shared" si="26"/>
        <v>89.18</v>
      </c>
      <c r="G147" s="42">
        <f t="shared" si="26"/>
        <v>640.74</v>
      </c>
      <c r="H147" s="42">
        <f t="shared" si="26"/>
        <v>22.212000000000003</v>
      </c>
      <c r="I147" s="38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  <c r="AA147" s="57"/>
      <c r="AB147" s="57"/>
      <c r="AC147" s="57"/>
      <c r="AD147" s="57"/>
      <c r="AE147" s="57"/>
      <c r="AF147" s="57"/>
      <c r="AG147" s="57"/>
      <c r="AH147" s="57"/>
      <c r="AI147" s="57"/>
      <c r="AJ147" s="57"/>
      <c r="AK147" s="57"/>
      <c r="AL147" s="57"/>
      <c r="AM147" s="57"/>
      <c r="AN147" s="57"/>
      <c r="AO147" s="57"/>
      <c r="AP147" s="57"/>
      <c r="AQ147" s="57"/>
      <c r="AR147" s="57"/>
      <c r="AS147" s="57"/>
      <c r="AT147" s="57"/>
      <c r="AU147" s="57"/>
      <c r="AV147" s="57"/>
      <c r="AW147" s="57"/>
      <c r="AX147" s="57"/>
      <c r="AY147" s="57"/>
      <c r="AZ147" s="57"/>
      <c r="BA147" s="57"/>
      <c r="BB147" s="57"/>
      <c r="BC147" s="57"/>
      <c r="BD147" s="57"/>
      <c r="BE147" s="57"/>
      <c r="BF147" s="57"/>
      <c r="BG147" s="57"/>
      <c r="BH147" s="57"/>
      <c r="BI147" s="57"/>
      <c r="BJ147" s="57"/>
      <c r="BK147" s="57"/>
      <c r="BL147" s="57"/>
      <c r="BM147" s="57"/>
      <c r="BN147" s="57"/>
      <c r="BO147" s="57"/>
      <c r="BP147" s="57"/>
      <c r="BQ147" s="57"/>
      <c r="BR147" s="57"/>
      <c r="BS147" s="57"/>
      <c r="BT147" s="57"/>
      <c r="BU147" s="57"/>
      <c r="BV147" s="57"/>
      <c r="BW147" s="57"/>
      <c r="BX147" s="57"/>
      <c r="BY147" s="57"/>
      <c r="BZ147" s="57"/>
      <c r="CA147" s="57"/>
      <c r="CB147" s="57"/>
      <c r="CC147" s="57"/>
      <c r="CD147" s="57"/>
      <c r="CE147" s="57"/>
      <c r="CF147" s="57"/>
      <c r="CG147" s="57"/>
      <c r="CH147" s="57"/>
      <c r="CI147" s="57"/>
      <c r="CJ147" s="57"/>
      <c r="CK147" s="57"/>
      <c r="CL147" s="57"/>
      <c r="CM147" s="57"/>
      <c r="CN147" s="57"/>
      <c r="CO147" s="57"/>
      <c r="CP147" s="57"/>
      <c r="CQ147" s="57"/>
      <c r="CR147" s="57"/>
      <c r="CS147" s="57"/>
      <c r="CT147" s="57"/>
      <c r="CU147" s="57"/>
    </row>
    <row r="148" spans="1:99" ht="38.25" x14ac:dyDescent="0.2">
      <c r="A148" s="66" t="s">
        <v>47</v>
      </c>
      <c r="B148" s="11" t="s">
        <v>176</v>
      </c>
      <c r="C148" s="14">
        <v>120</v>
      </c>
      <c r="D148" s="19">
        <v>5.64</v>
      </c>
      <c r="E148" s="19">
        <v>6.98</v>
      </c>
      <c r="F148" s="19">
        <v>20.94</v>
      </c>
      <c r="G148" s="52">
        <v>216.41</v>
      </c>
      <c r="H148" s="52">
        <v>0</v>
      </c>
      <c r="I148" s="12" t="s">
        <v>175</v>
      </c>
    </row>
    <row r="149" spans="1:99" x14ac:dyDescent="0.2">
      <c r="A149" s="10"/>
      <c r="B149" s="11" t="s">
        <v>97</v>
      </c>
      <c r="C149" s="14">
        <v>100</v>
      </c>
      <c r="D149" s="19">
        <v>9.5399999999999991</v>
      </c>
      <c r="E149" s="19">
        <v>6.61</v>
      </c>
      <c r="F149" s="19">
        <v>0.7</v>
      </c>
      <c r="G149" s="52">
        <v>158.24</v>
      </c>
      <c r="H149" s="52">
        <v>0.52800000000000002</v>
      </c>
      <c r="I149" s="12" t="s">
        <v>96</v>
      </c>
    </row>
    <row r="150" spans="1:99" x14ac:dyDescent="0.2">
      <c r="A150" s="10"/>
      <c r="B150" s="11" t="s">
        <v>21</v>
      </c>
      <c r="C150" s="14" t="s">
        <v>46</v>
      </c>
      <c r="D150" s="19">
        <v>1.6</v>
      </c>
      <c r="E150" s="19">
        <v>0.4</v>
      </c>
      <c r="F150" s="19">
        <v>23.64</v>
      </c>
      <c r="G150" s="52">
        <v>95.2</v>
      </c>
      <c r="H150" s="52">
        <v>0</v>
      </c>
      <c r="I150" s="12" t="s">
        <v>81</v>
      </c>
    </row>
    <row r="151" spans="1:99" x14ac:dyDescent="0.2">
      <c r="A151" s="10"/>
      <c r="B151" s="11" t="s">
        <v>243</v>
      </c>
      <c r="C151" s="14">
        <v>200</v>
      </c>
      <c r="D151" s="19">
        <v>0</v>
      </c>
      <c r="E151" s="19">
        <v>0</v>
      </c>
      <c r="F151" s="19">
        <v>12</v>
      </c>
      <c r="G151" s="52">
        <v>31.6</v>
      </c>
      <c r="H151" s="52">
        <v>0.2</v>
      </c>
      <c r="I151" s="12">
        <v>475</v>
      </c>
    </row>
    <row r="152" spans="1:99" x14ac:dyDescent="0.2">
      <c r="A152" s="10"/>
      <c r="B152" s="11" t="s">
        <v>178</v>
      </c>
      <c r="C152" s="14" t="s">
        <v>82</v>
      </c>
      <c r="D152" s="19">
        <v>2.25</v>
      </c>
      <c r="E152" s="19">
        <v>3.24</v>
      </c>
      <c r="F152" s="19">
        <v>18.12</v>
      </c>
      <c r="G152" s="52">
        <v>125.1</v>
      </c>
      <c r="H152" s="52">
        <v>0</v>
      </c>
      <c r="I152" s="12" t="s">
        <v>177</v>
      </c>
    </row>
    <row r="153" spans="1:99" s="39" customFormat="1" x14ac:dyDescent="0.2">
      <c r="A153" s="47"/>
      <c r="B153" s="48"/>
      <c r="C153" s="49">
        <f>C148+C149+C150+C151+C152</f>
        <v>490</v>
      </c>
      <c r="D153" s="49">
        <f t="shared" ref="D153:H153" si="27">D148+D149+D150+D151+D152</f>
        <v>19.03</v>
      </c>
      <c r="E153" s="49">
        <f t="shared" si="27"/>
        <v>17.23</v>
      </c>
      <c r="F153" s="49">
        <f t="shared" si="27"/>
        <v>75.400000000000006</v>
      </c>
      <c r="G153" s="50">
        <f t="shared" si="27"/>
        <v>626.54999999999995</v>
      </c>
      <c r="H153" s="50">
        <f t="shared" si="27"/>
        <v>0.72799999999999998</v>
      </c>
      <c r="I153" s="51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  <c r="AA153" s="57"/>
      <c r="AB153" s="57"/>
      <c r="AC153" s="57"/>
      <c r="AD153" s="57"/>
      <c r="AE153" s="57"/>
      <c r="AF153" s="57"/>
      <c r="AG153" s="57"/>
      <c r="AH153" s="57"/>
      <c r="AI153" s="57"/>
      <c r="AJ153" s="57"/>
      <c r="AK153" s="57"/>
      <c r="AL153" s="57"/>
      <c r="AM153" s="57"/>
      <c r="AN153" s="57"/>
      <c r="AO153" s="57"/>
      <c r="AP153" s="57"/>
      <c r="AQ153" s="57"/>
      <c r="AR153" s="57"/>
      <c r="AS153" s="57"/>
      <c r="AT153" s="57"/>
      <c r="AU153" s="57"/>
      <c r="AV153" s="57"/>
      <c r="AW153" s="57"/>
      <c r="AX153" s="57"/>
      <c r="AY153" s="57"/>
      <c r="AZ153" s="57"/>
      <c r="BA153" s="57"/>
      <c r="BB153" s="57"/>
      <c r="BC153" s="57"/>
      <c r="BD153" s="57"/>
      <c r="BE153" s="57"/>
      <c r="BF153" s="57"/>
      <c r="BG153" s="57"/>
      <c r="BH153" s="57"/>
      <c r="BI153" s="57"/>
      <c r="BJ153" s="57"/>
      <c r="BK153" s="57"/>
      <c r="BL153" s="57"/>
      <c r="BM153" s="57"/>
      <c r="BN153" s="57"/>
      <c r="BO153" s="57"/>
      <c r="BP153" s="57"/>
      <c r="BQ153" s="57"/>
      <c r="BR153" s="57"/>
      <c r="BS153" s="57"/>
      <c r="BT153" s="57"/>
      <c r="BU153" s="57"/>
      <c r="BV153" s="57"/>
      <c r="BW153" s="57"/>
      <c r="BX153" s="57"/>
      <c r="BY153" s="57"/>
      <c r="BZ153" s="57"/>
      <c r="CA153" s="57"/>
      <c r="CB153" s="57"/>
      <c r="CC153" s="57"/>
      <c r="CD153" s="57"/>
      <c r="CE153" s="57"/>
      <c r="CF153" s="57"/>
      <c r="CG153" s="57"/>
      <c r="CH153" s="57"/>
      <c r="CI153" s="57"/>
      <c r="CJ153" s="57"/>
      <c r="CK153" s="57"/>
      <c r="CL153" s="57"/>
      <c r="CM153" s="57"/>
      <c r="CN153" s="57"/>
      <c r="CO153" s="57"/>
      <c r="CP153" s="57"/>
      <c r="CQ153" s="57"/>
      <c r="CR153" s="57"/>
      <c r="CS153" s="57"/>
      <c r="CT153" s="57"/>
      <c r="CU153" s="57"/>
    </row>
    <row r="154" spans="1:99" s="8" customFormat="1" ht="13.5" thickBot="1" x14ac:dyDescent="0.25">
      <c r="A154" s="69" t="s">
        <v>54</v>
      </c>
      <c r="B154" s="70"/>
      <c r="C154" s="15">
        <f>SUM(C139+C141+C147+C153)</f>
        <v>1835</v>
      </c>
      <c r="D154" s="20">
        <v>51.89</v>
      </c>
      <c r="E154" s="20">
        <v>49.790000000000006</v>
      </c>
      <c r="F154" s="20">
        <v>251.11999999999998</v>
      </c>
      <c r="G154" s="61">
        <f>SUM(G139+G141+G147+G153)</f>
        <v>1800.0249999999999</v>
      </c>
      <c r="H154" s="61">
        <v>33.353999999999999</v>
      </c>
      <c r="I154" s="13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6"/>
      <c r="AD154" s="56"/>
      <c r="AE154" s="56"/>
      <c r="AF154" s="56"/>
      <c r="AG154" s="56"/>
      <c r="AH154" s="56"/>
      <c r="AI154" s="56"/>
      <c r="AJ154" s="56"/>
      <c r="AK154" s="56"/>
      <c r="AL154" s="56"/>
      <c r="AM154" s="56"/>
      <c r="AN154" s="56"/>
      <c r="AO154" s="56"/>
      <c r="AP154" s="56"/>
      <c r="AQ154" s="56"/>
      <c r="AR154" s="56"/>
      <c r="AS154" s="56"/>
      <c r="AT154" s="56"/>
      <c r="AU154" s="56"/>
      <c r="AV154" s="56"/>
      <c r="AW154" s="56"/>
      <c r="AX154" s="56"/>
      <c r="AY154" s="56"/>
      <c r="AZ154" s="56"/>
      <c r="BA154" s="56"/>
      <c r="BB154" s="56"/>
      <c r="BC154" s="56"/>
      <c r="BD154" s="56"/>
      <c r="BE154" s="56"/>
      <c r="BF154" s="56"/>
      <c r="BG154" s="56"/>
      <c r="BH154" s="56"/>
      <c r="BI154" s="56"/>
      <c r="BJ154" s="56"/>
      <c r="BK154" s="56"/>
      <c r="BL154" s="56"/>
      <c r="BM154" s="56"/>
      <c r="BN154" s="56"/>
      <c r="BO154" s="56"/>
      <c r="BP154" s="56"/>
      <c r="BQ154" s="56"/>
      <c r="BR154" s="56"/>
      <c r="BS154" s="56"/>
      <c r="BT154" s="56"/>
      <c r="BU154" s="56"/>
      <c r="BV154" s="56"/>
      <c r="BW154" s="56"/>
      <c r="BX154" s="56"/>
      <c r="BY154" s="56"/>
      <c r="BZ154" s="56"/>
      <c r="CA154" s="56"/>
      <c r="CB154" s="56"/>
      <c r="CC154" s="56"/>
      <c r="CD154" s="56"/>
      <c r="CE154" s="56"/>
      <c r="CF154" s="56"/>
      <c r="CG154" s="56"/>
      <c r="CH154" s="56"/>
      <c r="CI154" s="56"/>
      <c r="CJ154" s="56"/>
      <c r="CK154" s="56"/>
      <c r="CL154" s="56"/>
      <c r="CM154" s="56"/>
      <c r="CN154" s="56"/>
      <c r="CO154" s="56"/>
      <c r="CP154" s="56"/>
      <c r="CQ154" s="56"/>
      <c r="CR154" s="56"/>
      <c r="CS154" s="56"/>
      <c r="CT154" s="56"/>
      <c r="CU154" s="56"/>
    </row>
    <row r="155" spans="1:99" s="8" customFormat="1" x14ac:dyDescent="0.2">
      <c r="A155" s="71" t="s">
        <v>179</v>
      </c>
      <c r="B155" s="72"/>
      <c r="C155" s="72"/>
      <c r="D155" s="72"/>
      <c r="E155" s="72"/>
      <c r="F155" s="72"/>
      <c r="G155" s="72"/>
      <c r="H155" s="72"/>
      <c r="I155" s="73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6"/>
      <c r="AD155" s="56"/>
      <c r="AE155" s="56"/>
      <c r="AF155" s="56"/>
      <c r="AG155" s="56"/>
      <c r="AH155" s="56"/>
      <c r="AI155" s="56"/>
      <c r="AJ155" s="56"/>
      <c r="AK155" s="56"/>
      <c r="AL155" s="56"/>
      <c r="AM155" s="56"/>
      <c r="AN155" s="56"/>
      <c r="AO155" s="56"/>
      <c r="AP155" s="56"/>
      <c r="AQ155" s="56"/>
      <c r="AR155" s="56"/>
      <c r="AS155" s="56"/>
      <c r="AT155" s="56"/>
      <c r="AU155" s="56"/>
      <c r="AV155" s="56"/>
      <c r="AW155" s="56"/>
      <c r="AX155" s="56"/>
      <c r="AY155" s="56"/>
      <c r="AZ155" s="56"/>
      <c r="BA155" s="56"/>
      <c r="BB155" s="56"/>
      <c r="BC155" s="56"/>
      <c r="BD155" s="56"/>
      <c r="BE155" s="56"/>
      <c r="BF155" s="56"/>
      <c r="BG155" s="56"/>
      <c r="BH155" s="56"/>
      <c r="BI155" s="56"/>
      <c r="BJ155" s="56"/>
      <c r="BK155" s="56"/>
      <c r="BL155" s="56"/>
      <c r="BM155" s="56"/>
      <c r="BN155" s="56"/>
      <c r="BO155" s="56"/>
      <c r="BP155" s="56"/>
      <c r="BQ155" s="56"/>
      <c r="BR155" s="56"/>
      <c r="BS155" s="56"/>
      <c r="BT155" s="56"/>
      <c r="BU155" s="56"/>
      <c r="BV155" s="56"/>
      <c r="BW155" s="56"/>
      <c r="BX155" s="56"/>
      <c r="BY155" s="56"/>
      <c r="BZ155" s="56"/>
      <c r="CA155" s="56"/>
      <c r="CB155" s="56"/>
      <c r="CC155" s="56"/>
      <c r="CD155" s="56"/>
      <c r="CE155" s="56"/>
      <c r="CF155" s="56"/>
      <c r="CG155" s="56"/>
      <c r="CH155" s="56"/>
      <c r="CI155" s="56"/>
      <c r="CJ155" s="56"/>
      <c r="CK155" s="56"/>
      <c r="CL155" s="56"/>
      <c r="CM155" s="56"/>
      <c r="CN155" s="56"/>
      <c r="CO155" s="56"/>
      <c r="CP155" s="56"/>
      <c r="CQ155" s="56"/>
      <c r="CR155" s="56"/>
      <c r="CS155" s="56"/>
      <c r="CT155" s="56"/>
      <c r="CU155" s="56"/>
    </row>
    <row r="156" spans="1:99" ht="25.5" x14ac:dyDescent="0.2">
      <c r="A156" s="10" t="s">
        <v>13</v>
      </c>
      <c r="B156" s="11" t="s">
        <v>181</v>
      </c>
      <c r="C156" s="14" t="s">
        <v>25</v>
      </c>
      <c r="D156" s="19">
        <v>7.24</v>
      </c>
      <c r="E156" s="19">
        <v>5.47</v>
      </c>
      <c r="F156" s="19">
        <v>26.64</v>
      </c>
      <c r="G156" s="52">
        <v>209.48</v>
      </c>
      <c r="H156" s="52">
        <v>0.86399999999999999</v>
      </c>
      <c r="I156" s="12" t="s">
        <v>180</v>
      </c>
    </row>
    <row r="157" spans="1:99" x14ac:dyDescent="0.2">
      <c r="A157" s="10"/>
      <c r="B157" s="11" t="s">
        <v>21</v>
      </c>
      <c r="C157" s="14" t="s">
        <v>46</v>
      </c>
      <c r="D157" s="19">
        <v>1.6</v>
      </c>
      <c r="E157" s="19">
        <v>0.4</v>
      </c>
      <c r="F157" s="19">
        <v>23.64</v>
      </c>
      <c r="G157" s="52">
        <v>95.2</v>
      </c>
      <c r="H157" s="52">
        <v>0</v>
      </c>
      <c r="I157" s="12" t="s">
        <v>110</v>
      </c>
    </row>
    <row r="158" spans="1:99" x14ac:dyDescent="0.2">
      <c r="A158" s="10"/>
      <c r="B158" s="11" t="s">
        <v>18</v>
      </c>
      <c r="C158" s="14" t="s">
        <v>229</v>
      </c>
      <c r="D158" s="19">
        <v>0.03</v>
      </c>
      <c r="E158" s="19">
        <v>4.95</v>
      </c>
      <c r="F158" s="19">
        <v>0.05</v>
      </c>
      <c r="G158" s="52">
        <v>44.88</v>
      </c>
      <c r="H158" s="52">
        <v>0</v>
      </c>
      <c r="I158" s="12" t="s">
        <v>17</v>
      </c>
    </row>
    <row r="159" spans="1:99" x14ac:dyDescent="0.2">
      <c r="A159" s="10"/>
      <c r="B159" s="11" t="s">
        <v>183</v>
      </c>
      <c r="C159" s="14" t="s">
        <v>58</v>
      </c>
      <c r="D159" s="19">
        <v>0.5</v>
      </c>
      <c r="E159" s="19">
        <v>0.1</v>
      </c>
      <c r="F159" s="19">
        <v>18.68</v>
      </c>
      <c r="G159" s="52">
        <v>83.32</v>
      </c>
      <c r="H159" s="52">
        <v>0.2</v>
      </c>
      <c r="I159" s="12" t="s">
        <v>182</v>
      </c>
    </row>
    <row r="160" spans="1:99" s="39" customFormat="1" x14ac:dyDescent="0.2">
      <c r="A160" s="34"/>
      <c r="B160" s="35"/>
      <c r="C160" s="41">
        <f>C156+C157+C158+C159</f>
        <v>426</v>
      </c>
      <c r="D160" s="41">
        <f t="shared" ref="D160:H160" si="28">D156+D157+D158+D159</f>
        <v>9.3699999999999992</v>
      </c>
      <c r="E160" s="41">
        <f t="shared" si="28"/>
        <v>10.92</v>
      </c>
      <c r="F160" s="41">
        <f t="shared" si="28"/>
        <v>69.009999999999991</v>
      </c>
      <c r="G160" s="42">
        <f t="shared" si="28"/>
        <v>432.88</v>
      </c>
      <c r="H160" s="42">
        <f t="shared" si="28"/>
        <v>1.0640000000000001</v>
      </c>
      <c r="I160" s="38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  <c r="AA160" s="57"/>
      <c r="AB160" s="57"/>
      <c r="AC160" s="57"/>
      <c r="AD160" s="57"/>
      <c r="AE160" s="57"/>
      <c r="AF160" s="57"/>
      <c r="AG160" s="57"/>
      <c r="AH160" s="57"/>
      <c r="AI160" s="57"/>
      <c r="AJ160" s="57"/>
      <c r="AK160" s="57"/>
      <c r="AL160" s="57"/>
      <c r="AM160" s="57"/>
      <c r="AN160" s="57"/>
      <c r="AO160" s="57"/>
      <c r="AP160" s="57"/>
      <c r="AQ160" s="57"/>
      <c r="AR160" s="57"/>
      <c r="AS160" s="57"/>
      <c r="AT160" s="57"/>
      <c r="AU160" s="57"/>
      <c r="AV160" s="57"/>
      <c r="AW160" s="57"/>
      <c r="AX160" s="57"/>
      <c r="AY160" s="57"/>
      <c r="AZ160" s="57"/>
      <c r="BA160" s="57"/>
      <c r="BB160" s="57"/>
      <c r="BC160" s="57"/>
      <c r="BD160" s="57"/>
      <c r="BE160" s="57"/>
      <c r="BF160" s="57"/>
      <c r="BG160" s="57"/>
      <c r="BH160" s="57"/>
      <c r="BI160" s="57"/>
      <c r="BJ160" s="57"/>
      <c r="BK160" s="57"/>
      <c r="BL160" s="57"/>
      <c r="BM160" s="57"/>
      <c r="BN160" s="57"/>
      <c r="BO160" s="57"/>
      <c r="BP160" s="57"/>
      <c r="BQ160" s="57"/>
      <c r="BR160" s="57"/>
      <c r="BS160" s="57"/>
      <c r="BT160" s="57"/>
      <c r="BU160" s="57"/>
      <c r="BV160" s="57"/>
      <c r="BW160" s="57"/>
      <c r="BX160" s="57"/>
      <c r="BY160" s="57"/>
      <c r="BZ160" s="57"/>
      <c r="CA160" s="57"/>
      <c r="CB160" s="57"/>
      <c r="CC160" s="57"/>
      <c r="CD160" s="57"/>
      <c r="CE160" s="57"/>
      <c r="CF160" s="57"/>
      <c r="CG160" s="57"/>
      <c r="CH160" s="57"/>
      <c r="CI160" s="57"/>
      <c r="CJ160" s="57"/>
      <c r="CK160" s="57"/>
      <c r="CL160" s="57"/>
      <c r="CM160" s="57"/>
      <c r="CN160" s="57"/>
      <c r="CO160" s="57"/>
      <c r="CP160" s="57"/>
      <c r="CQ160" s="57"/>
      <c r="CR160" s="57"/>
      <c r="CS160" s="57"/>
      <c r="CT160" s="57"/>
      <c r="CU160" s="57"/>
    </row>
    <row r="161" spans="1:99" x14ac:dyDescent="0.2">
      <c r="A161" s="10" t="s">
        <v>26</v>
      </c>
      <c r="B161" s="11" t="s">
        <v>64</v>
      </c>
      <c r="C161" s="14" t="s">
        <v>139</v>
      </c>
      <c r="D161" s="19">
        <v>1.5</v>
      </c>
      <c r="E161" s="19">
        <v>0.5</v>
      </c>
      <c r="F161" s="19">
        <v>21</v>
      </c>
      <c r="G161" s="52">
        <v>95</v>
      </c>
      <c r="H161" s="52">
        <v>10</v>
      </c>
      <c r="I161" s="12" t="s">
        <v>63</v>
      </c>
    </row>
    <row r="162" spans="1:99" s="39" customFormat="1" x14ac:dyDescent="0.2">
      <c r="A162" s="34"/>
      <c r="B162" s="35"/>
      <c r="C162" s="41" t="str">
        <f>C161</f>
        <v>100</v>
      </c>
      <c r="D162" s="41">
        <f t="shared" ref="D162:H162" si="29">D161</f>
        <v>1.5</v>
      </c>
      <c r="E162" s="41">
        <f t="shared" si="29"/>
        <v>0.5</v>
      </c>
      <c r="F162" s="41">
        <f t="shared" si="29"/>
        <v>21</v>
      </c>
      <c r="G162" s="42">
        <f t="shared" si="29"/>
        <v>95</v>
      </c>
      <c r="H162" s="42">
        <f t="shared" si="29"/>
        <v>10</v>
      </c>
      <c r="I162" s="38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  <c r="AA162" s="57"/>
      <c r="AB162" s="57"/>
      <c r="AC162" s="57"/>
      <c r="AD162" s="57"/>
      <c r="AE162" s="57"/>
      <c r="AF162" s="57"/>
      <c r="AG162" s="57"/>
      <c r="AH162" s="57"/>
      <c r="AI162" s="57"/>
      <c r="AJ162" s="57"/>
      <c r="AK162" s="57"/>
      <c r="AL162" s="57"/>
      <c r="AM162" s="57"/>
      <c r="AN162" s="57"/>
      <c r="AO162" s="57"/>
      <c r="AP162" s="57"/>
      <c r="AQ162" s="57"/>
      <c r="AR162" s="57"/>
      <c r="AS162" s="57"/>
      <c r="AT162" s="57"/>
      <c r="AU162" s="57"/>
      <c r="AV162" s="57"/>
      <c r="AW162" s="57"/>
      <c r="AX162" s="57"/>
      <c r="AY162" s="57"/>
      <c r="AZ162" s="57"/>
      <c r="BA162" s="57"/>
      <c r="BB162" s="57"/>
      <c r="BC162" s="57"/>
      <c r="BD162" s="57"/>
      <c r="BE162" s="57"/>
      <c r="BF162" s="57"/>
      <c r="BG162" s="57"/>
      <c r="BH162" s="57"/>
      <c r="BI162" s="57"/>
      <c r="BJ162" s="57"/>
      <c r="BK162" s="57"/>
      <c r="BL162" s="57"/>
      <c r="BM162" s="57"/>
      <c r="BN162" s="57"/>
      <c r="BO162" s="57"/>
      <c r="BP162" s="57"/>
      <c r="BQ162" s="57"/>
      <c r="BR162" s="57"/>
      <c r="BS162" s="57"/>
      <c r="BT162" s="57"/>
      <c r="BU162" s="57"/>
      <c r="BV162" s="57"/>
      <c r="BW162" s="57"/>
      <c r="BX162" s="57"/>
      <c r="BY162" s="57"/>
      <c r="BZ162" s="57"/>
      <c r="CA162" s="57"/>
      <c r="CB162" s="57"/>
      <c r="CC162" s="57"/>
      <c r="CD162" s="57"/>
      <c r="CE162" s="57"/>
      <c r="CF162" s="57"/>
      <c r="CG162" s="57"/>
      <c r="CH162" s="57"/>
      <c r="CI162" s="57"/>
      <c r="CJ162" s="57"/>
      <c r="CK162" s="57"/>
      <c r="CL162" s="57"/>
      <c r="CM162" s="57"/>
      <c r="CN162" s="57"/>
      <c r="CO162" s="57"/>
      <c r="CP162" s="57"/>
      <c r="CQ162" s="57"/>
      <c r="CR162" s="57"/>
      <c r="CS162" s="57"/>
      <c r="CT162" s="57"/>
      <c r="CU162" s="57"/>
    </row>
    <row r="163" spans="1:99" x14ac:dyDescent="0.2">
      <c r="A163" s="10" t="s">
        <v>30</v>
      </c>
      <c r="B163" s="11" t="s">
        <v>188</v>
      </c>
      <c r="C163" s="14" t="s">
        <v>53</v>
      </c>
      <c r="D163" s="19">
        <v>0.85</v>
      </c>
      <c r="E163" s="19">
        <v>3.65</v>
      </c>
      <c r="F163" s="19">
        <v>5.0199999999999996</v>
      </c>
      <c r="G163" s="52">
        <v>56.34</v>
      </c>
      <c r="H163" s="52">
        <v>5.7</v>
      </c>
      <c r="I163" s="12" t="s">
        <v>187</v>
      </c>
    </row>
    <row r="164" spans="1:99" x14ac:dyDescent="0.2">
      <c r="A164" s="10"/>
      <c r="B164" s="11" t="s">
        <v>190</v>
      </c>
      <c r="C164" s="14" t="s">
        <v>58</v>
      </c>
      <c r="D164" s="19">
        <v>6.34</v>
      </c>
      <c r="E164" s="19">
        <v>7.94</v>
      </c>
      <c r="F164" s="19">
        <v>20.52</v>
      </c>
      <c r="G164" s="52">
        <v>136.02000000000001</v>
      </c>
      <c r="H164" s="52">
        <v>30.46</v>
      </c>
      <c r="I164" s="12" t="s">
        <v>189</v>
      </c>
    </row>
    <row r="165" spans="1:99" x14ac:dyDescent="0.2">
      <c r="A165" s="10"/>
      <c r="B165" s="11" t="s">
        <v>68</v>
      </c>
      <c r="C165" s="14" t="s">
        <v>114</v>
      </c>
      <c r="D165" s="19">
        <v>0.26</v>
      </c>
      <c r="E165" s="19">
        <v>1.5</v>
      </c>
      <c r="F165" s="19">
        <v>0.36</v>
      </c>
      <c r="G165" s="52">
        <v>16.2</v>
      </c>
      <c r="H165" s="52">
        <v>0.04</v>
      </c>
      <c r="I165" s="12" t="s">
        <v>67</v>
      </c>
    </row>
    <row r="166" spans="1:99" ht="25.5" x14ac:dyDescent="0.2">
      <c r="A166" s="10"/>
      <c r="B166" s="11" t="s">
        <v>192</v>
      </c>
      <c r="C166" s="14" t="s">
        <v>41</v>
      </c>
      <c r="D166" s="19">
        <v>12.59</v>
      </c>
      <c r="E166" s="19">
        <v>11.17</v>
      </c>
      <c r="F166" s="19">
        <v>5.21</v>
      </c>
      <c r="G166" s="52">
        <v>160.4</v>
      </c>
      <c r="H166" s="52">
        <v>6.4000000000000001E-2</v>
      </c>
      <c r="I166" s="12" t="s">
        <v>191</v>
      </c>
    </row>
    <row r="167" spans="1:99" x14ac:dyDescent="0.2">
      <c r="A167" s="10"/>
      <c r="B167" s="11" t="s">
        <v>72</v>
      </c>
      <c r="C167" s="14">
        <v>110</v>
      </c>
      <c r="D167" s="19">
        <v>1.84</v>
      </c>
      <c r="E167" s="19">
        <v>3.63</v>
      </c>
      <c r="F167" s="19">
        <v>14.72</v>
      </c>
      <c r="G167" s="52">
        <v>121.06</v>
      </c>
      <c r="H167" s="52">
        <v>18</v>
      </c>
      <c r="I167" s="12" t="s">
        <v>71</v>
      </c>
    </row>
    <row r="168" spans="1:99" x14ac:dyDescent="0.2">
      <c r="A168" s="10"/>
      <c r="B168" s="11" t="s">
        <v>122</v>
      </c>
      <c r="C168" s="14" t="s">
        <v>25</v>
      </c>
      <c r="D168" s="19">
        <v>0.18</v>
      </c>
      <c r="E168" s="19">
        <v>7.0000000000000007E-2</v>
      </c>
      <c r="F168" s="19">
        <v>15.68</v>
      </c>
      <c r="G168" s="52">
        <v>62.5</v>
      </c>
      <c r="H168" s="52">
        <v>36</v>
      </c>
      <c r="I168" s="12" t="s">
        <v>75</v>
      </c>
    </row>
    <row r="169" spans="1:99" x14ac:dyDescent="0.2">
      <c r="A169" s="10"/>
      <c r="B169" s="11" t="s">
        <v>45</v>
      </c>
      <c r="C169" s="14" t="s">
        <v>38</v>
      </c>
      <c r="D169" s="19">
        <v>3.3</v>
      </c>
      <c r="E169" s="19">
        <v>0.6</v>
      </c>
      <c r="F169" s="19">
        <v>17.149999999999999</v>
      </c>
      <c r="G169" s="52">
        <v>90.5</v>
      </c>
      <c r="H169" s="52">
        <v>0</v>
      </c>
      <c r="I169" s="12" t="s">
        <v>44</v>
      </c>
    </row>
    <row r="170" spans="1:99" s="39" customFormat="1" x14ac:dyDescent="0.2">
      <c r="A170" s="34"/>
      <c r="B170" s="35"/>
      <c r="C170" s="41">
        <f>C163+C164+C165+C166+C167+C168+C169</f>
        <v>690</v>
      </c>
      <c r="D170" s="41">
        <f t="shared" ref="D170:H170" si="30">D163+D164+D165+D166+D167+D168+D169</f>
        <v>25.36</v>
      </c>
      <c r="E170" s="41">
        <f t="shared" si="30"/>
        <v>28.56</v>
      </c>
      <c r="F170" s="41">
        <f t="shared" si="30"/>
        <v>78.66</v>
      </c>
      <c r="G170" s="42">
        <f t="shared" si="30"/>
        <v>643.02</v>
      </c>
      <c r="H170" s="42">
        <f t="shared" si="30"/>
        <v>90.26400000000001</v>
      </c>
      <c r="I170" s="38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  <c r="AA170" s="57"/>
      <c r="AB170" s="57"/>
      <c r="AC170" s="57"/>
      <c r="AD170" s="57"/>
      <c r="AE170" s="57"/>
      <c r="AF170" s="57"/>
      <c r="AG170" s="57"/>
      <c r="AH170" s="57"/>
      <c r="AI170" s="57"/>
      <c r="AJ170" s="57"/>
      <c r="AK170" s="57"/>
      <c r="AL170" s="57"/>
      <c r="AM170" s="57"/>
      <c r="AN170" s="57"/>
      <c r="AO170" s="57"/>
      <c r="AP170" s="57"/>
      <c r="AQ170" s="57"/>
      <c r="AR170" s="57"/>
      <c r="AS170" s="57"/>
      <c r="AT170" s="57"/>
      <c r="AU170" s="57"/>
      <c r="AV170" s="57"/>
      <c r="AW170" s="57"/>
      <c r="AX170" s="57"/>
      <c r="AY170" s="57"/>
      <c r="AZ170" s="57"/>
      <c r="BA170" s="57"/>
      <c r="BB170" s="57"/>
      <c r="BC170" s="57"/>
      <c r="BD170" s="57"/>
      <c r="BE170" s="57"/>
      <c r="BF170" s="57"/>
      <c r="BG170" s="57"/>
      <c r="BH170" s="57"/>
      <c r="BI170" s="57"/>
      <c r="BJ170" s="57"/>
      <c r="BK170" s="57"/>
      <c r="BL170" s="57"/>
      <c r="BM170" s="57"/>
      <c r="BN170" s="57"/>
      <c r="BO170" s="57"/>
      <c r="BP170" s="57"/>
      <c r="BQ170" s="57"/>
      <c r="BR170" s="57"/>
      <c r="BS170" s="57"/>
      <c r="BT170" s="57"/>
      <c r="BU170" s="57"/>
      <c r="BV170" s="57"/>
      <c r="BW170" s="57"/>
      <c r="BX170" s="57"/>
      <c r="BY170" s="57"/>
      <c r="BZ170" s="57"/>
      <c r="CA170" s="57"/>
      <c r="CB170" s="57"/>
      <c r="CC170" s="57"/>
      <c r="CD170" s="57"/>
      <c r="CE170" s="57"/>
      <c r="CF170" s="57"/>
      <c r="CG170" s="57"/>
      <c r="CH170" s="57"/>
      <c r="CI170" s="57"/>
      <c r="CJ170" s="57"/>
      <c r="CK170" s="57"/>
      <c r="CL170" s="57"/>
      <c r="CM170" s="57"/>
      <c r="CN170" s="57"/>
      <c r="CO170" s="57"/>
      <c r="CP170" s="57"/>
      <c r="CQ170" s="57"/>
      <c r="CR170" s="57"/>
      <c r="CS170" s="57"/>
      <c r="CT170" s="57"/>
      <c r="CU170" s="57"/>
    </row>
    <row r="171" spans="1:99" ht="38.25" x14ac:dyDescent="0.2">
      <c r="A171" s="66" t="s">
        <v>47</v>
      </c>
      <c r="B171" s="11" t="s">
        <v>193</v>
      </c>
      <c r="C171" s="14">
        <v>160</v>
      </c>
      <c r="D171" s="19">
        <v>5.0999999999999996</v>
      </c>
      <c r="E171" s="19">
        <v>8.5500000000000007</v>
      </c>
      <c r="F171" s="19">
        <v>21</v>
      </c>
      <c r="G171" s="52">
        <v>198.4</v>
      </c>
      <c r="H171" s="52">
        <v>28.5</v>
      </c>
      <c r="I171" s="12" t="s">
        <v>157</v>
      </c>
    </row>
    <row r="172" spans="1:99" x14ac:dyDescent="0.2">
      <c r="A172" s="10"/>
      <c r="B172" s="11" t="s">
        <v>194</v>
      </c>
      <c r="C172" s="14" t="s">
        <v>50</v>
      </c>
      <c r="D172" s="19">
        <v>20.190000000000001</v>
      </c>
      <c r="E172" s="19">
        <v>15.71</v>
      </c>
      <c r="F172" s="19">
        <v>13.31</v>
      </c>
      <c r="G172" s="52">
        <v>275.54000000000002</v>
      </c>
      <c r="H172" s="52">
        <v>0.60299999999999998</v>
      </c>
      <c r="I172" s="12" t="s">
        <v>170</v>
      </c>
    </row>
    <row r="173" spans="1:99" x14ac:dyDescent="0.2">
      <c r="A173" s="10"/>
      <c r="B173" s="11" t="s">
        <v>244</v>
      </c>
      <c r="C173" s="14" t="s">
        <v>58</v>
      </c>
      <c r="D173" s="19">
        <v>0.28000000000000003</v>
      </c>
      <c r="E173" s="19">
        <v>0</v>
      </c>
      <c r="F173" s="19">
        <v>16.22</v>
      </c>
      <c r="G173" s="52">
        <v>65.12</v>
      </c>
      <c r="H173" s="52">
        <v>2.92</v>
      </c>
      <c r="I173" s="12">
        <v>400</v>
      </c>
    </row>
    <row r="174" spans="1:99" x14ac:dyDescent="0.2">
      <c r="A174" s="10"/>
      <c r="B174" s="11" t="s">
        <v>21</v>
      </c>
      <c r="C174" s="14" t="s">
        <v>46</v>
      </c>
      <c r="D174" s="19">
        <v>1.6</v>
      </c>
      <c r="E174" s="19">
        <v>0.4</v>
      </c>
      <c r="F174" s="19">
        <v>23.64</v>
      </c>
      <c r="G174" s="52">
        <v>95.2</v>
      </c>
      <c r="H174" s="52">
        <v>0</v>
      </c>
      <c r="I174" s="12" t="s">
        <v>81</v>
      </c>
    </row>
    <row r="175" spans="1:99" s="39" customFormat="1" x14ac:dyDescent="0.2">
      <c r="A175" s="47"/>
      <c r="B175" s="48"/>
      <c r="C175" s="49">
        <f>C171+C172+C173+C174</f>
        <v>490</v>
      </c>
      <c r="D175" s="49">
        <f t="shared" ref="D175:H175" si="31">D171+D172+D173+D174</f>
        <v>27.17</v>
      </c>
      <c r="E175" s="49">
        <f t="shared" si="31"/>
        <v>24.66</v>
      </c>
      <c r="F175" s="49">
        <f t="shared" si="31"/>
        <v>74.17</v>
      </c>
      <c r="G175" s="50">
        <f t="shared" si="31"/>
        <v>634.2600000000001</v>
      </c>
      <c r="H175" s="50">
        <f t="shared" si="31"/>
        <v>32.023000000000003</v>
      </c>
      <c r="I175" s="51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AA175" s="57"/>
      <c r="AB175" s="57"/>
      <c r="AC175" s="57"/>
      <c r="AD175" s="57"/>
      <c r="AE175" s="57"/>
      <c r="AF175" s="57"/>
      <c r="AG175" s="57"/>
      <c r="AH175" s="57"/>
      <c r="AI175" s="57"/>
      <c r="AJ175" s="57"/>
      <c r="AK175" s="57"/>
      <c r="AL175" s="57"/>
      <c r="AM175" s="57"/>
      <c r="AN175" s="57"/>
      <c r="AO175" s="57"/>
      <c r="AP175" s="57"/>
      <c r="AQ175" s="57"/>
      <c r="AR175" s="57"/>
      <c r="AS175" s="57"/>
      <c r="AT175" s="57"/>
      <c r="AU175" s="57"/>
      <c r="AV175" s="57"/>
      <c r="AW175" s="57"/>
      <c r="AX175" s="57"/>
      <c r="AY175" s="57"/>
      <c r="AZ175" s="57"/>
      <c r="BA175" s="57"/>
      <c r="BB175" s="57"/>
      <c r="BC175" s="57"/>
      <c r="BD175" s="57"/>
      <c r="BE175" s="57"/>
      <c r="BF175" s="57"/>
      <c r="BG175" s="57"/>
      <c r="BH175" s="57"/>
      <c r="BI175" s="57"/>
      <c r="BJ175" s="57"/>
      <c r="BK175" s="57"/>
      <c r="BL175" s="57"/>
      <c r="BM175" s="57"/>
      <c r="BN175" s="57"/>
      <c r="BO175" s="57"/>
      <c r="BP175" s="57"/>
      <c r="BQ175" s="57"/>
      <c r="BR175" s="57"/>
      <c r="BS175" s="57"/>
      <c r="BT175" s="57"/>
      <c r="BU175" s="57"/>
      <c r="BV175" s="57"/>
      <c r="BW175" s="57"/>
      <c r="BX175" s="57"/>
      <c r="BY175" s="57"/>
      <c r="BZ175" s="57"/>
      <c r="CA175" s="57"/>
      <c r="CB175" s="57"/>
      <c r="CC175" s="57"/>
      <c r="CD175" s="57"/>
      <c r="CE175" s="57"/>
      <c r="CF175" s="57"/>
      <c r="CG175" s="57"/>
      <c r="CH175" s="57"/>
      <c r="CI175" s="57"/>
      <c r="CJ175" s="57"/>
      <c r="CK175" s="57"/>
      <c r="CL175" s="57"/>
      <c r="CM175" s="57"/>
      <c r="CN175" s="57"/>
      <c r="CO175" s="57"/>
      <c r="CP175" s="57"/>
      <c r="CQ175" s="57"/>
      <c r="CR175" s="57"/>
      <c r="CS175" s="57"/>
      <c r="CT175" s="57"/>
      <c r="CU175" s="57"/>
    </row>
    <row r="176" spans="1:99" s="8" customFormat="1" ht="13.5" thickBot="1" x14ac:dyDescent="0.25">
      <c r="A176" s="69" t="s">
        <v>54</v>
      </c>
      <c r="B176" s="70"/>
      <c r="C176" s="15">
        <f>SUM(C160+C162+C170+C175)</f>
        <v>1706</v>
      </c>
      <c r="D176" s="20">
        <v>62.46</v>
      </c>
      <c r="E176" s="20">
        <v>64.700000000000017</v>
      </c>
      <c r="F176" s="20">
        <v>235.56</v>
      </c>
      <c r="G176" s="61">
        <f>SUM(G160+G162+G170+G175)</f>
        <v>1805.1600000000003</v>
      </c>
      <c r="H176" s="61">
        <v>137.351</v>
      </c>
      <c r="I176" s="13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6"/>
      <c r="AD176" s="56"/>
      <c r="AE176" s="56"/>
      <c r="AF176" s="56"/>
      <c r="AG176" s="56"/>
      <c r="AH176" s="56"/>
      <c r="AI176" s="56"/>
      <c r="AJ176" s="56"/>
      <c r="AK176" s="56"/>
      <c r="AL176" s="56"/>
      <c r="AM176" s="56"/>
      <c r="AN176" s="56"/>
      <c r="AO176" s="56"/>
      <c r="AP176" s="56"/>
      <c r="AQ176" s="56"/>
      <c r="AR176" s="56"/>
      <c r="AS176" s="56"/>
      <c r="AT176" s="56"/>
      <c r="AU176" s="56"/>
      <c r="AV176" s="56"/>
      <c r="AW176" s="56"/>
      <c r="AX176" s="56"/>
      <c r="AY176" s="56"/>
      <c r="AZ176" s="56"/>
      <c r="BA176" s="56"/>
      <c r="BB176" s="56"/>
      <c r="BC176" s="56"/>
      <c r="BD176" s="56"/>
      <c r="BE176" s="56"/>
      <c r="BF176" s="56"/>
      <c r="BG176" s="56"/>
      <c r="BH176" s="56"/>
      <c r="BI176" s="56"/>
      <c r="BJ176" s="56"/>
      <c r="BK176" s="56"/>
      <c r="BL176" s="56"/>
      <c r="BM176" s="56"/>
      <c r="BN176" s="56"/>
      <c r="BO176" s="56"/>
      <c r="BP176" s="56"/>
      <c r="BQ176" s="56"/>
      <c r="BR176" s="56"/>
      <c r="BS176" s="56"/>
      <c r="BT176" s="56"/>
      <c r="BU176" s="56"/>
      <c r="BV176" s="56"/>
      <c r="BW176" s="56"/>
      <c r="BX176" s="56"/>
      <c r="BY176" s="56"/>
      <c r="BZ176" s="56"/>
      <c r="CA176" s="56"/>
      <c r="CB176" s="56"/>
      <c r="CC176" s="56"/>
      <c r="CD176" s="56"/>
      <c r="CE176" s="56"/>
      <c r="CF176" s="56"/>
      <c r="CG176" s="56"/>
      <c r="CH176" s="56"/>
      <c r="CI176" s="56"/>
      <c r="CJ176" s="56"/>
      <c r="CK176" s="56"/>
      <c r="CL176" s="56"/>
      <c r="CM176" s="56"/>
      <c r="CN176" s="56"/>
      <c r="CO176" s="56"/>
      <c r="CP176" s="56"/>
      <c r="CQ176" s="56"/>
      <c r="CR176" s="56"/>
      <c r="CS176" s="56"/>
      <c r="CT176" s="56"/>
      <c r="CU176" s="56"/>
    </row>
    <row r="177" spans="1:99" s="8" customFormat="1" x14ac:dyDescent="0.2">
      <c r="A177" s="71" t="s">
        <v>198</v>
      </c>
      <c r="B177" s="72"/>
      <c r="C177" s="72"/>
      <c r="D177" s="72"/>
      <c r="E177" s="72"/>
      <c r="F177" s="72"/>
      <c r="G177" s="72"/>
      <c r="H177" s="72"/>
      <c r="I177" s="73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6"/>
      <c r="AD177" s="56"/>
      <c r="AE177" s="56"/>
      <c r="AF177" s="56"/>
      <c r="AG177" s="56"/>
      <c r="AH177" s="56"/>
      <c r="AI177" s="56"/>
      <c r="AJ177" s="56"/>
      <c r="AK177" s="56"/>
      <c r="AL177" s="56"/>
      <c r="AM177" s="56"/>
      <c r="AN177" s="56"/>
      <c r="AO177" s="56"/>
      <c r="AP177" s="56"/>
      <c r="AQ177" s="56"/>
      <c r="AR177" s="56"/>
      <c r="AS177" s="56"/>
      <c r="AT177" s="56"/>
      <c r="AU177" s="56"/>
      <c r="AV177" s="56"/>
      <c r="AW177" s="56"/>
      <c r="AX177" s="56"/>
      <c r="AY177" s="56"/>
      <c r="AZ177" s="56"/>
      <c r="BA177" s="56"/>
      <c r="BB177" s="56"/>
      <c r="BC177" s="56"/>
      <c r="BD177" s="56"/>
      <c r="BE177" s="56"/>
      <c r="BF177" s="56"/>
      <c r="BG177" s="56"/>
      <c r="BH177" s="56"/>
      <c r="BI177" s="56"/>
      <c r="BJ177" s="56"/>
      <c r="BK177" s="56"/>
      <c r="BL177" s="56"/>
      <c r="BM177" s="56"/>
      <c r="BN177" s="56"/>
      <c r="BO177" s="56"/>
      <c r="BP177" s="56"/>
      <c r="BQ177" s="56"/>
      <c r="BR177" s="56"/>
      <c r="BS177" s="56"/>
      <c r="BT177" s="56"/>
      <c r="BU177" s="56"/>
      <c r="BV177" s="56"/>
      <c r="BW177" s="56"/>
      <c r="BX177" s="56"/>
      <c r="BY177" s="56"/>
      <c r="BZ177" s="56"/>
      <c r="CA177" s="56"/>
      <c r="CB177" s="56"/>
      <c r="CC177" s="56"/>
      <c r="CD177" s="56"/>
      <c r="CE177" s="56"/>
      <c r="CF177" s="56"/>
      <c r="CG177" s="56"/>
      <c r="CH177" s="56"/>
      <c r="CI177" s="56"/>
      <c r="CJ177" s="56"/>
      <c r="CK177" s="56"/>
      <c r="CL177" s="56"/>
      <c r="CM177" s="56"/>
      <c r="CN177" s="56"/>
      <c r="CO177" s="56"/>
      <c r="CP177" s="56"/>
      <c r="CQ177" s="56"/>
      <c r="CR177" s="56"/>
      <c r="CS177" s="56"/>
      <c r="CT177" s="56"/>
      <c r="CU177" s="56"/>
    </row>
    <row r="178" spans="1:99" ht="25.5" x14ac:dyDescent="0.2">
      <c r="A178" s="10" t="s">
        <v>13</v>
      </c>
      <c r="B178" s="11" t="s">
        <v>200</v>
      </c>
      <c r="C178" s="14" t="s">
        <v>58</v>
      </c>
      <c r="D178" s="19">
        <v>4.9800000000000004</v>
      </c>
      <c r="E178" s="19">
        <v>7.62</v>
      </c>
      <c r="F178" s="19">
        <v>37.86</v>
      </c>
      <c r="G178" s="52">
        <v>203.36</v>
      </c>
      <c r="H178" s="52">
        <v>2.08</v>
      </c>
      <c r="I178" s="12" t="s">
        <v>199</v>
      </c>
    </row>
    <row r="179" spans="1:99" x14ac:dyDescent="0.2">
      <c r="A179" s="10"/>
      <c r="B179" s="11" t="s">
        <v>60</v>
      </c>
      <c r="C179" s="14" t="s">
        <v>53</v>
      </c>
      <c r="D179" s="19">
        <v>2.6</v>
      </c>
      <c r="E179" s="19">
        <v>0.39</v>
      </c>
      <c r="F179" s="19">
        <v>30.43</v>
      </c>
      <c r="G179" s="52">
        <v>152.38999999999999</v>
      </c>
      <c r="H179" s="52">
        <v>0.52200000000000002</v>
      </c>
      <c r="I179" s="12" t="s">
        <v>59</v>
      </c>
    </row>
    <row r="180" spans="1:99" x14ac:dyDescent="0.2">
      <c r="A180" s="10"/>
      <c r="B180" s="11" t="s">
        <v>89</v>
      </c>
      <c r="C180" s="14" t="s">
        <v>58</v>
      </c>
      <c r="D180" s="19">
        <v>1.6</v>
      </c>
      <c r="E180" s="19">
        <v>1</v>
      </c>
      <c r="F180" s="19">
        <v>17.2</v>
      </c>
      <c r="G180" s="52">
        <v>88.94</v>
      </c>
      <c r="H180" s="52">
        <v>1.1399999999999999</v>
      </c>
      <c r="I180" s="12" t="s">
        <v>88</v>
      </c>
    </row>
    <row r="181" spans="1:99" s="39" customFormat="1" x14ac:dyDescent="0.2">
      <c r="A181" s="34"/>
      <c r="B181" s="35"/>
      <c r="C181" s="41">
        <f>C178+C179+C180</f>
        <v>460</v>
      </c>
      <c r="D181" s="41">
        <f t="shared" ref="D181:H181" si="32">D178+D179+D180</f>
        <v>9.18</v>
      </c>
      <c r="E181" s="41">
        <f t="shared" si="32"/>
        <v>9.01</v>
      </c>
      <c r="F181" s="41">
        <f t="shared" si="32"/>
        <v>85.49</v>
      </c>
      <c r="G181" s="42">
        <f t="shared" si="32"/>
        <v>444.69</v>
      </c>
      <c r="H181" s="42">
        <f t="shared" si="32"/>
        <v>3.742</v>
      </c>
      <c r="I181" s="38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  <c r="AA181" s="57"/>
      <c r="AB181" s="57"/>
      <c r="AC181" s="57"/>
      <c r="AD181" s="57"/>
      <c r="AE181" s="57"/>
      <c r="AF181" s="57"/>
      <c r="AG181" s="57"/>
      <c r="AH181" s="57"/>
      <c r="AI181" s="57"/>
      <c r="AJ181" s="57"/>
      <c r="AK181" s="57"/>
      <c r="AL181" s="57"/>
      <c r="AM181" s="57"/>
      <c r="AN181" s="57"/>
      <c r="AO181" s="57"/>
      <c r="AP181" s="57"/>
      <c r="AQ181" s="57"/>
      <c r="AR181" s="57"/>
      <c r="AS181" s="57"/>
      <c r="AT181" s="57"/>
      <c r="AU181" s="57"/>
      <c r="AV181" s="57"/>
      <c r="AW181" s="57"/>
      <c r="AX181" s="57"/>
      <c r="AY181" s="57"/>
      <c r="AZ181" s="57"/>
      <c r="BA181" s="57"/>
      <c r="BB181" s="57"/>
      <c r="BC181" s="57"/>
      <c r="BD181" s="57"/>
      <c r="BE181" s="57"/>
      <c r="BF181" s="57"/>
      <c r="BG181" s="57"/>
      <c r="BH181" s="57"/>
      <c r="BI181" s="57"/>
      <c r="BJ181" s="57"/>
      <c r="BK181" s="57"/>
      <c r="BL181" s="57"/>
      <c r="BM181" s="57"/>
      <c r="BN181" s="57"/>
      <c r="BO181" s="57"/>
      <c r="BP181" s="57"/>
      <c r="BQ181" s="57"/>
      <c r="BR181" s="57"/>
      <c r="BS181" s="57"/>
      <c r="BT181" s="57"/>
      <c r="BU181" s="57"/>
      <c r="BV181" s="57"/>
      <c r="BW181" s="57"/>
      <c r="BX181" s="57"/>
      <c r="BY181" s="57"/>
      <c r="BZ181" s="57"/>
      <c r="CA181" s="57"/>
      <c r="CB181" s="57"/>
      <c r="CC181" s="57"/>
      <c r="CD181" s="57"/>
      <c r="CE181" s="57"/>
      <c r="CF181" s="57"/>
      <c r="CG181" s="57"/>
      <c r="CH181" s="57"/>
      <c r="CI181" s="57"/>
      <c r="CJ181" s="57"/>
      <c r="CK181" s="57"/>
      <c r="CL181" s="57"/>
      <c r="CM181" s="57"/>
      <c r="CN181" s="57"/>
      <c r="CO181" s="57"/>
      <c r="CP181" s="57"/>
      <c r="CQ181" s="57"/>
      <c r="CR181" s="57"/>
      <c r="CS181" s="57"/>
      <c r="CT181" s="57"/>
      <c r="CU181" s="57"/>
    </row>
    <row r="182" spans="1:99" x14ac:dyDescent="0.2">
      <c r="A182" s="10" t="s">
        <v>26</v>
      </c>
      <c r="B182" s="11" t="s">
        <v>28</v>
      </c>
      <c r="C182" s="14" t="s">
        <v>25</v>
      </c>
      <c r="D182" s="19">
        <v>1.22</v>
      </c>
      <c r="E182" s="19">
        <v>0</v>
      </c>
      <c r="F182" s="19">
        <v>21.29</v>
      </c>
      <c r="G182" s="52">
        <v>92.54</v>
      </c>
      <c r="H182" s="52">
        <v>0</v>
      </c>
      <c r="I182" s="12" t="s">
        <v>27</v>
      </c>
    </row>
    <row r="183" spans="1:99" s="39" customFormat="1" x14ac:dyDescent="0.2">
      <c r="A183" s="34"/>
      <c r="B183" s="35"/>
      <c r="C183" s="41" t="str">
        <f>C182</f>
        <v>180</v>
      </c>
      <c r="D183" s="41">
        <f t="shared" ref="D183:H183" si="33">D182</f>
        <v>1.22</v>
      </c>
      <c r="E183" s="41">
        <f t="shared" si="33"/>
        <v>0</v>
      </c>
      <c r="F183" s="41">
        <f t="shared" si="33"/>
        <v>21.29</v>
      </c>
      <c r="G183" s="42">
        <f t="shared" si="33"/>
        <v>92.54</v>
      </c>
      <c r="H183" s="42">
        <f t="shared" si="33"/>
        <v>0</v>
      </c>
      <c r="I183" s="38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  <c r="AA183" s="57"/>
      <c r="AB183" s="57"/>
      <c r="AC183" s="57"/>
      <c r="AD183" s="57"/>
      <c r="AE183" s="57"/>
      <c r="AF183" s="57"/>
      <c r="AG183" s="57"/>
      <c r="AH183" s="57"/>
      <c r="AI183" s="57"/>
      <c r="AJ183" s="57"/>
      <c r="AK183" s="57"/>
      <c r="AL183" s="57"/>
      <c r="AM183" s="57"/>
      <c r="AN183" s="57"/>
      <c r="AO183" s="57"/>
      <c r="AP183" s="57"/>
      <c r="AQ183" s="57"/>
      <c r="AR183" s="57"/>
      <c r="AS183" s="57"/>
      <c r="AT183" s="57"/>
      <c r="AU183" s="57"/>
      <c r="AV183" s="57"/>
      <c r="AW183" s="57"/>
      <c r="AX183" s="57"/>
      <c r="AY183" s="57"/>
      <c r="AZ183" s="57"/>
      <c r="BA183" s="57"/>
      <c r="BB183" s="57"/>
      <c r="BC183" s="57"/>
      <c r="BD183" s="57"/>
      <c r="BE183" s="57"/>
      <c r="BF183" s="57"/>
      <c r="BG183" s="57"/>
      <c r="BH183" s="57"/>
      <c r="BI183" s="57"/>
      <c r="BJ183" s="57"/>
      <c r="BK183" s="57"/>
      <c r="BL183" s="57"/>
      <c r="BM183" s="57"/>
      <c r="BN183" s="57"/>
      <c r="BO183" s="57"/>
      <c r="BP183" s="57"/>
      <c r="BQ183" s="57"/>
      <c r="BR183" s="57"/>
      <c r="BS183" s="57"/>
      <c r="BT183" s="57"/>
      <c r="BU183" s="57"/>
      <c r="BV183" s="57"/>
      <c r="BW183" s="57"/>
      <c r="BX183" s="57"/>
      <c r="BY183" s="57"/>
      <c r="BZ183" s="57"/>
      <c r="CA183" s="57"/>
      <c r="CB183" s="57"/>
      <c r="CC183" s="57"/>
      <c r="CD183" s="57"/>
      <c r="CE183" s="57"/>
      <c r="CF183" s="57"/>
      <c r="CG183" s="57"/>
      <c r="CH183" s="57"/>
      <c r="CI183" s="57"/>
      <c r="CJ183" s="57"/>
      <c r="CK183" s="57"/>
      <c r="CL183" s="57"/>
      <c r="CM183" s="57"/>
      <c r="CN183" s="57"/>
      <c r="CO183" s="57"/>
      <c r="CP183" s="57"/>
      <c r="CQ183" s="57"/>
      <c r="CR183" s="57"/>
      <c r="CS183" s="57"/>
      <c r="CT183" s="57"/>
      <c r="CU183" s="57"/>
    </row>
    <row r="184" spans="1:99" x14ac:dyDescent="0.2">
      <c r="A184" s="10" t="s">
        <v>30</v>
      </c>
      <c r="B184" s="11" t="s">
        <v>201</v>
      </c>
      <c r="C184" s="14" t="s">
        <v>41</v>
      </c>
      <c r="D184" s="19">
        <v>1.52</v>
      </c>
      <c r="E184" s="19">
        <v>7.12</v>
      </c>
      <c r="F184" s="19">
        <v>6.16</v>
      </c>
      <c r="G184" s="52">
        <v>95.2</v>
      </c>
      <c r="H184" s="52">
        <v>5.6</v>
      </c>
      <c r="I184" s="12" t="s">
        <v>19</v>
      </c>
    </row>
    <row r="185" spans="1:99" x14ac:dyDescent="0.2">
      <c r="A185" s="10"/>
      <c r="B185" s="11" t="s">
        <v>203</v>
      </c>
      <c r="C185" s="14" t="s">
        <v>58</v>
      </c>
      <c r="D185" s="19">
        <v>2.72</v>
      </c>
      <c r="E185" s="19">
        <v>5.08</v>
      </c>
      <c r="F185" s="19">
        <v>11.54</v>
      </c>
      <c r="G185" s="52">
        <v>101.26</v>
      </c>
      <c r="H185" s="52">
        <v>17.22</v>
      </c>
      <c r="I185" s="12" t="s">
        <v>202</v>
      </c>
    </row>
    <row r="186" spans="1:99" x14ac:dyDescent="0.2">
      <c r="A186" s="10"/>
      <c r="B186" s="11" t="s">
        <v>103</v>
      </c>
      <c r="C186" s="14">
        <v>180</v>
      </c>
      <c r="D186" s="19">
        <v>13.26</v>
      </c>
      <c r="E186" s="19">
        <v>9.58</v>
      </c>
      <c r="F186" s="19">
        <v>13.97</v>
      </c>
      <c r="G186" s="52">
        <v>219.44</v>
      </c>
      <c r="H186" s="52">
        <v>20.475000000000001</v>
      </c>
      <c r="I186" s="12" t="s">
        <v>50</v>
      </c>
    </row>
    <row r="187" spans="1:99" x14ac:dyDescent="0.2">
      <c r="A187" s="10"/>
      <c r="B187" s="11" t="s">
        <v>43</v>
      </c>
      <c r="C187" s="14" t="s">
        <v>58</v>
      </c>
      <c r="D187" s="19">
        <v>1.1000000000000001</v>
      </c>
      <c r="E187" s="19">
        <v>0.22</v>
      </c>
      <c r="F187" s="19">
        <v>32.76</v>
      </c>
      <c r="G187" s="52">
        <v>135.44</v>
      </c>
      <c r="H187" s="52">
        <v>0.1</v>
      </c>
      <c r="I187" s="12" t="s">
        <v>42</v>
      </c>
    </row>
    <row r="188" spans="1:99" x14ac:dyDescent="0.2">
      <c r="A188" s="10"/>
      <c r="B188" s="11" t="s">
        <v>45</v>
      </c>
      <c r="C188" s="14" t="s">
        <v>38</v>
      </c>
      <c r="D188" s="19">
        <v>3.3</v>
      </c>
      <c r="E188" s="19">
        <v>0.6</v>
      </c>
      <c r="F188" s="19">
        <v>17.149999999999999</v>
      </c>
      <c r="G188" s="52">
        <v>90.5</v>
      </c>
      <c r="H188" s="52">
        <v>0</v>
      </c>
      <c r="I188" s="12" t="s">
        <v>44</v>
      </c>
    </row>
    <row r="189" spans="1:99" s="39" customFormat="1" x14ac:dyDescent="0.2">
      <c r="A189" s="34"/>
      <c r="B189" s="35"/>
      <c r="C189" s="41">
        <f>C184+C185+C186+C187+C188</f>
        <v>710</v>
      </c>
      <c r="D189" s="41">
        <f t="shared" ref="D189:H189" si="34">D184+D185+D186+D187+D188</f>
        <v>21.900000000000002</v>
      </c>
      <c r="E189" s="41">
        <f t="shared" si="34"/>
        <v>22.6</v>
      </c>
      <c r="F189" s="41">
        <f t="shared" si="34"/>
        <v>81.580000000000013</v>
      </c>
      <c r="G189" s="42">
        <f t="shared" si="34"/>
        <v>641.83999999999992</v>
      </c>
      <c r="H189" s="42">
        <f t="shared" si="34"/>
        <v>43.395000000000003</v>
      </c>
      <c r="I189" s="38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  <c r="AA189" s="57"/>
      <c r="AB189" s="57"/>
      <c r="AC189" s="57"/>
      <c r="AD189" s="57"/>
      <c r="AE189" s="57"/>
      <c r="AF189" s="57"/>
      <c r="AG189" s="57"/>
      <c r="AH189" s="57"/>
      <c r="AI189" s="57"/>
      <c r="AJ189" s="57"/>
      <c r="AK189" s="57"/>
      <c r="AL189" s="57"/>
      <c r="AM189" s="57"/>
      <c r="AN189" s="57"/>
      <c r="AO189" s="57"/>
      <c r="AP189" s="57"/>
      <c r="AQ189" s="57"/>
      <c r="AR189" s="57"/>
      <c r="AS189" s="57"/>
      <c r="AT189" s="57"/>
      <c r="AU189" s="57"/>
      <c r="AV189" s="57"/>
      <c r="AW189" s="57"/>
      <c r="AX189" s="57"/>
      <c r="AY189" s="57"/>
      <c r="AZ189" s="57"/>
      <c r="BA189" s="57"/>
      <c r="BB189" s="57"/>
      <c r="BC189" s="57"/>
      <c r="BD189" s="57"/>
      <c r="BE189" s="57"/>
      <c r="BF189" s="57"/>
      <c r="BG189" s="57"/>
      <c r="BH189" s="57"/>
      <c r="BI189" s="57"/>
      <c r="BJ189" s="57"/>
      <c r="BK189" s="57"/>
      <c r="BL189" s="57"/>
      <c r="BM189" s="57"/>
      <c r="BN189" s="57"/>
      <c r="BO189" s="57"/>
      <c r="BP189" s="57"/>
      <c r="BQ189" s="57"/>
      <c r="BR189" s="57"/>
      <c r="BS189" s="57"/>
      <c r="BT189" s="57"/>
      <c r="BU189" s="57"/>
      <c r="BV189" s="57"/>
      <c r="BW189" s="57"/>
      <c r="BX189" s="57"/>
      <c r="BY189" s="57"/>
      <c r="BZ189" s="57"/>
      <c r="CA189" s="57"/>
      <c r="CB189" s="57"/>
      <c r="CC189" s="57"/>
      <c r="CD189" s="57"/>
      <c r="CE189" s="57"/>
      <c r="CF189" s="57"/>
      <c r="CG189" s="57"/>
      <c r="CH189" s="57"/>
      <c r="CI189" s="57"/>
      <c r="CJ189" s="57"/>
      <c r="CK189" s="57"/>
      <c r="CL189" s="57"/>
      <c r="CM189" s="57"/>
      <c r="CN189" s="57"/>
      <c r="CO189" s="57"/>
      <c r="CP189" s="57"/>
      <c r="CQ189" s="57"/>
      <c r="CR189" s="57"/>
      <c r="CS189" s="57"/>
      <c r="CT189" s="57"/>
      <c r="CU189" s="57"/>
    </row>
    <row r="190" spans="1:99" ht="38.25" x14ac:dyDescent="0.2">
      <c r="A190" s="66" t="s">
        <v>47</v>
      </c>
      <c r="B190" s="11" t="s">
        <v>205</v>
      </c>
      <c r="C190" s="14">
        <v>160</v>
      </c>
      <c r="D190" s="19">
        <v>15.3</v>
      </c>
      <c r="E190" s="19">
        <v>18.04</v>
      </c>
      <c r="F190" s="19">
        <v>25.2</v>
      </c>
      <c r="G190" s="52">
        <v>323.04000000000002</v>
      </c>
      <c r="H190" s="52">
        <v>1.82</v>
      </c>
      <c r="I190" s="12" t="s">
        <v>204</v>
      </c>
    </row>
    <row r="191" spans="1:99" x14ac:dyDescent="0.2">
      <c r="A191" s="10"/>
      <c r="B191" s="11" t="s">
        <v>206</v>
      </c>
      <c r="C191" s="14" t="s">
        <v>58</v>
      </c>
      <c r="D191" s="19">
        <v>6.44</v>
      </c>
      <c r="E191" s="19">
        <v>6.52</v>
      </c>
      <c r="F191" s="19">
        <v>8.9600000000000009</v>
      </c>
      <c r="G191" s="52">
        <v>122.44</v>
      </c>
      <c r="H191" s="52">
        <v>2.34</v>
      </c>
      <c r="I191" s="12" t="s">
        <v>142</v>
      </c>
    </row>
    <row r="192" spans="1:99" x14ac:dyDescent="0.2">
      <c r="A192" s="10"/>
      <c r="B192" s="11" t="s">
        <v>21</v>
      </c>
      <c r="C192" s="14" t="s">
        <v>46</v>
      </c>
      <c r="D192" s="19">
        <v>1.6</v>
      </c>
      <c r="E192" s="19">
        <v>0.4</v>
      </c>
      <c r="F192" s="19">
        <v>23.64</v>
      </c>
      <c r="G192" s="52">
        <v>95.2</v>
      </c>
      <c r="H192" s="52">
        <v>0</v>
      </c>
      <c r="I192" s="12" t="s">
        <v>81</v>
      </c>
    </row>
    <row r="193" spans="1:99" x14ac:dyDescent="0.2">
      <c r="A193" s="10"/>
      <c r="B193" s="11" t="s">
        <v>208</v>
      </c>
      <c r="C193" s="14">
        <v>50</v>
      </c>
      <c r="D193" s="19">
        <v>1.55</v>
      </c>
      <c r="E193" s="19">
        <v>2.12</v>
      </c>
      <c r="F193" s="19">
        <v>13.88</v>
      </c>
      <c r="G193" s="52">
        <v>82</v>
      </c>
      <c r="H193" s="52">
        <v>0.25</v>
      </c>
      <c r="I193" s="12" t="s">
        <v>207</v>
      </c>
    </row>
    <row r="194" spans="1:99" x14ac:dyDescent="0.2">
      <c r="A194" s="10"/>
      <c r="B194" s="11"/>
      <c r="C194" s="14"/>
      <c r="D194" s="19"/>
      <c r="E194" s="19"/>
      <c r="F194" s="19"/>
      <c r="G194" s="52"/>
      <c r="H194" s="52"/>
      <c r="I194" s="12"/>
    </row>
    <row r="195" spans="1:99" s="39" customFormat="1" x14ac:dyDescent="0.2">
      <c r="A195" s="47"/>
      <c r="B195" s="48"/>
      <c r="C195" s="49">
        <f>C190+C191+C192+C193+C194</f>
        <v>450</v>
      </c>
      <c r="D195" s="49">
        <f t="shared" ref="D195:H195" si="35">D190+D191+D192+D193+D194</f>
        <v>24.890000000000004</v>
      </c>
      <c r="E195" s="49">
        <f t="shared" si="35"/>
        <v>27.08</v>
      </c>
      <c r="F195" s="49">
        <f t="shared" si="35"/>
        <v>71.679999999999993</v>
      </c>
      <c r="G195" s="50">
        <f t="shared" si="35"/>
        <v>622.68000000000006</v>
      </c>
      <c r="H195" s="50">
        <f t="shared" si="35"/>
        <v>4.41</v>
      </c>
      <c r="I195" s="51"/>
      <c r="J195" s="57"/>
      <c r="K195" s="57"/>
      <c r="L195" s="57"/>
      <c r="M195" s="57"/>
      <c r="N195" s="57"/>
      <c r="O195" s="57"/>
      <c r="P195" s="57"/>
      <c r="Q195" s="57"/>
      <c r="R195" s="57"/>
      <c r="S195" s="57"/>
      <c r="T195" s="57"/>
      <c r="U195" s="57"/>
      <c r="V195" s="57"/>
      <c r="W195" s="57"/>
      <c r="X195" s="57"/>
      <c r="Y195" s="57"/>
      <c r="Z195" s="57"/>
      <c r="AA195" s="57"/>
      <c r="AB195" s="57"/>
      <c r="AC195" s="57"/>
      <c r="AD195" s="57"/>
      <c r="AE195" s="57"/>
      <c r="AF195" s="57"/>
      <c r="AG195" s="57"/>
      <c r="AH195" s="57"/>
      <c r="AI195" s="57"/>
      <c r="AJ195" s="57"/>
      <c r="AK195" s="57"/>
      <c r="AL195" s="57"/>
      <c r="AM195" s="57"/>
      <c r="AN195" s="57"/>
      <c r="AO195" s="57"/>
      <c r="AP195" s="57"/>
      <c r="AQ195" s="57"/>
      <c r="AR195" s="57"/>
      <c r="AS195" s="57"/>
      <c r="AT195" s="57"/>
      <c r="AU195" s="57"/>
      <c r="AV195" s="57"/>
      <c r="AW195" s="57"/>
      <c r="AX195" s="57"/>
      <c r="AY195" s="57"/>
      <c r="AZ195" s="57"/>
      <c r="BA195" s="57"/>
      <c r="BB195" s="57"/>
      <c r="BC195" s="57"/>
      <c r="BD195" s="57"/>
      <c r="BE195" s="57"/>
      <c r="BF195" s="57"/>
      <c r="BG195" s="57"/>
      <c r="BH195" s="57"/>
      <c r="BI195" s="57"/>
      <c r="BJ195" s="57"/>
      <c r="BK195" s="57"/>
      <c r="BL195" s="57"/>
      <c r="BM195" s="57"/>
      <c r="BN195" s="57"/>
      <c r="BO195" s="57"/>
      <c r="BP195" s="57"/>
      <c r="BQ195" s="57"/>
      <c r="BR195" s="57"/>
      <c r="BS195" s="57"/>
      <c r="BT195" s="57"/>
      <c r="BU195" s="57"/>
      <c r="BV195" s="57"/>
      <c r="BW195" s="57"/>
      <c r="BX195" s="57"/>
      <c r="BY195" s="57"/>
      <c r="BZ195" s="57"/>
      <c r="CA195" s="57"/>
      <c r="CB195" s="57"/>
      <c r="CC195" s="57"/>
      <c r="CD195" s="57"/>
      <c r="CE195" s="57"/>
      <c r="CF195" s="57"/>
      <c r="CG195" s="57"/>
      <c r="CH195" s="57"/>
      <c r="CI195" s="57"/>
      <c r="CJ195" s="57"/>
      <c r="CK195" s="57"/>
      <c r="CL195" s="57"/>
      <c r="CM195" s="57"/>
      <c r="CN195" s="57"/>
      <c r="CO195" s="57"/>
      <c r="CP195" s="57"/>
      <c r="CQ195" s="57"/>
      <c r="CR195" s="57"/>
      <c r="CS195" s="57"/>
      <c r="CT195" s="57"/>
      <c r="CU195" s="57"/>
    </row>
    <row r="196" spans="1:99" s="8" customFormat="1" ht="13.5" thickBot="1" x14ac:dyDescent="0.25">
      <c r="A196" s="69" t="s">
        <v>54</v>
      </c>
      <c r="B196" s="70"/>
      <c r="C196" s="15">
        <f>SUM(C181+C183+C189+C195)</f>
        <v>1800</v>
      </c>
      <c r="D196" s="20">
        <v>55.37</v>
      </c>
      <c r="E196" s="20">
        <v>56.739999999999995</v>
      </c>
      <c r="F196" s="20">
        <v>264.12</v>
      </c>
      <c r="G196" s="61">
        <f>SUM(G181+G183+G189+G195)</f>
        <v>1801.75</v>
      </c>
      <c r="H196" s="61">
        <v>60.147000000000006</v>
      </c>
      <c r="I196" s="13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6"/>
      <c r="AD196" s="56"/>
      <c r="AE196" s="56"/>
      <c r="AF196" s="56"/>
      <c r="AG196" s="56"/>
      <c r="AH196" s="56"/>
      <c r="AI196" s="56"/>
      <c r="AJ196" s="56"/>
      <c r="AK196" s="56"/>
      <c r="AL196" s="56"/>
      <c r="AM196" s="56"/>
      <c r="AN196" s="56"/>
      <c r="AO196" s="56"/>
      <c r="AP196" s="56"/>
      <c r="AQ196" s="56"/>
      <c r="AR196" s="56"/>
      <c r="AS196" s="56"/>
      <c r="AT196" s="56"/>
      <c r="AU196" s="56"/>
      <c r="AV196" s="56"/>
      <c r="AW196" s="56"/>
      <c r="AX196" s="56"/>
      <c r="AY196" s="56"/>
      <c r="AZ196" s="56"/>
      <c r="BA196" s="56"/>
      <c r="BB196" s="56"/>
      <c r="BC196" s="56"/>
      <c r="BD196" s="56"/>
      <c r="BE196" s="56"/>
      <c r="BF196" s="56"/>
      <c r="BG196" s="56"/>
      <c r="BH196" s="56"/>
      <c r="BI196" s="56"/>
      <c r="BJ196" s="56"/>
      <c r="BK196" s="56"/>
      <c r="BL196" s="56"/>
      <c r="BM196" s="56"/>
      <c r="BN196" s="56"/>
      <c r="BO196" s="56"/>
      <c r="BP196" s="56"/>
      <c r="BQ196" s="56"/>
      <c r="BR196" s="56"/>
      <c r="BS196" s="56"/>
      <c r="BT196" s="56"/>
      <c r="BU196" s="56"/>
      <c r="BV196" s="56"/>
      <c r="BW196" s="56"/>
      <c r="BX196" s="56"/>
      <c r="BY196" s="56"/>
      <c r="BZ196" s="56"/>
      <c r="CA196" s="56"/>
      <c r="CB196" s="56"/>
      <c r="CC196" s="56"/>
      <c r="CD196" s="56"/>
      <c r="CE196" s="56"/>
      <c r="CF196" s="56"/>
      <c r="CG196" s="56"/>
      <c r="CH196" s="56"/>
      <c r="CI196" s="56"/>
      <c r="CJ196" s="56"/>
      <c r="CK196" s="56"/>
      <c r="CL196" s="56"/>
      <c r="CM196" s="56"/>
      <c r="CN196" s="56"/>
      <c r="CO196" s="56"/>
      <c r="CP196" s="56"/>
      <c r="CQ196" s="56"/>
      <c r="CR196" s="56"/>
      <c r="CS196" s="56"/>
      <c r="CT196" s="56"/>
      <c r="CU196" s="56"/>
    </row>
    <row r="197" spans="1:99" s="8" customFormat="1" x14ac:dyDescent="0.2">
      <c r="A197" s="71" t="s">
        <v>210</v>
      </c>
      <c r="B197" s="72"/>
      <c r="C197" s="72"/>
      <c r="D197" s="72"/>
      <c r="E197" s="72"/>
      <c r="F197" s="72"/>
      <c r="G197" s="72"/>
      <c r="H197" s="72"/>
      <c r="I197" s="73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6"/>
      <c r="AD197" s="56"/>
      <c r="AE197" s="56"/>
      <c r="AF197" s="56"/>
      <c r="AG197" s="56"/>
      <c r="AH197" s="56"/>
      <c r="AI197" s="56"/>
      <c r="AJ197" s="56"/>
      <c r="AK197" s="56"/>
      <c r="AL197" s="56"/>
      <c r="AM197" s="56"/>
      <c r="AN197" s="56"/>
      <c r="AO197" s="56"/>
      <c r="AP197" s="56"/>
      <c r="AQ197" s="56"/>
      <c r="AR197" s="56"/>
      <c r="AS197" s="56"/>
      <c r="AT197" s="56"/>
      <c r="AU197" s="56"/>
      <c r="AV197" s="56"/>
      <c r="AW197" s="56"/>
      <c r="AX197" s="56"/>
      <c r="AY197" s="56"/>
      <c r="AZ197" s="56"/>
      <c r="BA197" s="56"/>
      <c r="BB197" s="56"/>
      <c r="BC197" s="56"/>
      <c r="BD197" s="56"/>
      <c r="BE197" s="56"/>
      <c r="BF197" s="56"/>
      <c r="BG197" s="56"/>
      <c r="BH197" s="56"/>
      <c r="BI197" s="56"/>
      <c r="BJ197" s="56"/>
      <c r="BK197" s="56"/>
      <c r="BL197" s="56"/>
      <c r="BM197" s="56"/>
      <c r="BN197" s="56"/>
      <c r="BO197" s="56"/>
      <c r="BP197" s="56"/>
      <c r="BQ197" s="56"/>
      <c r="BR197" s="56"/>
      <c r="BS197" s="56"/>
      <c r="BT197" s="56"/>
      <c r="BU197" s="56"/>
      <c r="BV197" s="56"/>
      <c r="BW197" s="56"/>
      <c r="BX197" s="56"/>
      <c r="BY197" s="56"/>
      <c r="BZ197" s="56"/>
      <c r="CA197" s="56"/>
      <c r="CB197" s="56"/>
      <c r="CC197" s="56"/>
      <c r="CD197" s="56"/>
      <c r="CE197" s="56"/>
      <c r="CF197" s="56"/>
      <c r="CG197" s="56"/>
      <c r="CH197" s="56"/>
      <c r="CI197" s="56"/>
      <c r="CJ197" s="56"/>
      <c r="CK197" s="56"/>
      <c r="CL197" s="56"/>
      <c r="CM197" s="56"/>
      <c r="CN197" s="56"/>
      <c r="CO197" s="56"/>
      <c r="CP197" s="56"/>
      <c r="CQ197" s="56"/>
      <c r="CR197" s="56"/>
      <c r="CS197" s="56"/>
      <c r="CT197" s="56"/>
      <c r="CU197" s="56"/>
    </row>
    <row r="198" spans="1:99" ht="25.5" x14ac:dyDescent="0.2">
      <c r="A198" s="10" t="s">
        <v>13</v>
      </c>
      <c r="B198" s="11" t="s">
        <v>212</v>
      </c>
      <c r="C198" s="14" t="s">
        <v>25</v>
      </c>
      <c r="D198" s="19">
        <v>4.5</v>
      </c>
      <c r="E198" s="19">
        <v>7.07</v>
      </c>
      <c r="F198" s="19">
        <v>29.81</v>
      </c>
      <c r="G198" s="52">
        <v>223.73</v>
      </c>
      <c r="H198" s="52">
        <v>1.8720000000000001</v>
      </c>
      <c r="I198" s="12" t="s">
        <v>211</v>
      </c>
    </row>
    <row r="199" spans="1:99" x14ac:dyDescent="0.2">
      <c r="A199" s="10"/>
      <c r="B199" s="11" t="s">
        <v>21</v>
      </c>
      <c r="C199" s="14" t="s">
        <v>46</v>
      </c>
      <c r="D199" s="19">
        <v>1.6</v>
      </c>
      <c r="E199" s="19">
        <v>0.4</v>
      </c>
      <c r="F199" s="19">
        <v>23.64</v>
      </c>
      <c r="G199" s="52">
        <v>95.2</v>
      </c>
      <c r="H199" s="52">
        <v>0</v>
      </c>
      <c r="I199" s="12" t="s">
        <v>81</v>
      </c>
    </row>
    <row r="200" spans="1:99" x14ac:dyDescent="0.2">
      <c r="A200" s="10"/>
      <c r="B200" s="11" t="s">
        <v>113</v>
      </c>
      <c r="C200" s="14" t="s">
        <v>232</v>
      </c>
      <c r="D200" s="19">
        <v>2.81</v>
      </c>
      <c r="E200" s="19">
        <v>4.49</v>
      </c>
      <c r="F200" s="19">
        <v>0</v>
      </c>
      <c r="G200" s="52">
        <v>56.02</v>
      </c>
      <c r="H200" s="52">
        <v>0.216</v>
      </c>
      <c r="I200" s="12" t="s">
        <v>112</v>
      </c>
    </row>
    <row r="201" spans="1:99" x14ac:dyDescent="0.2">
      <c r="A201" s="10"/>
      <c r="B201" s="11" t="s">
        <v>197</v>
      </c>
      <c r="C201" s="14" t="s">
        <v>58</v>
      </c>
      <c r="D201" s="19">
        <v>0.28000000000000003</v>
      </c>
      <c r="E201" s="19">
        <v>0</v>
      </c>
      <c r="F201" s="19">
        <v>16.22</v>
      </c>
      <c r="G201" s="52">
        <v>65.12</v>
      </c>
      <c r="H201" s="52">
        <v>2.92</v>
      </c>
      <c r="I201" s="12" t="s">
        <v>196</v>
      </c>
    </row>
    <row r="202" spans="1:99" s="39" customFormat="1" x14ac:dyDescent="0.2">
      <c r="A202" s="34"/>
      <c r="B202" s="35"/>
      <c r="C202" s="41">
        <f>C198+C199+C200+C201</f>
        <v>435</v>
      </c>
      <c r="D202" s="41">
        <f t="shared" ref="D202:H202" si="36">D198+D199+D200+D201</f>
        <v>9.19</v>
      </c>
      <c r="E202" s="41">
        <f t="shared" si="36"/>
        <v>11.96</v>
      </c>
      <c r="F202" s="41">
        <f t="shared" si="36"/>
        <v>69.67</v>
      </c>
      <c r="G202" s="42">
        <f t="shared" si="36"/>
        <v>440.07</v>
      </c>
      <c r="H202" s="42">
        <f t="shared" si="36"/>
        <v>5.008</v>
      </c>
      <c r="I202" s="38"/>
      <c r="J202" s="57"/>
      <c r="K202" s="57"/>
      <c r="L202" s="57"/>
      <c r="M202" s="57"/>
      <c r="N202" s="57"/>
      <c r="O202" s="57"/>
      <c r="P202" s="57"/>
      <c r="Q202" s="57"/>
      <c r="R202" s="57"/>
      <c r="S202" s="57"/>
      <c r="T202" s="57"/>
      <c r="U202" s="57"/>
      <c r="V202" s="57"/>
      <c r="W202" s="57"/>
      <c r="X202" s="57"/>
      <c r="Y202" s="57"/>
      <c r="Z202" s="57"/>
      <c r="AA202" s="57"/>
      <c r="AB202" s="57"/>
      <c r="AC202" s="57"/>
      <c r="AD202" s="57"/>
      <c r="AE202" s="57"/>
      <c r="AF202" s="57"/>
      <c r="AG202" s="57"/>
      <c r="AH202" s="57"/>
      <c r="AI202" s="57"/>
      <c r="AJ202" s="57"/>
      <c r="AK202" s="57"/>
      <c r="AL202" s="57"/>
      <c r="AM202" s="57"/>
      <c r="AN202" s="57"/>
      <c r="AO202" s="57"/>
      <c r="AP202" s="57"/>
      <c r="AQ202" s="57"/>
      <c r="AR202" s="57"/>
      <c r="AS202" s="57"/>
      <c r="AT202" s="57"/>
      <c r="AU202" s="57"/>
      <c r="AV202" s="57"/>
      <c r="AW202" s="57"/>
      <c r="AX202" s="57"/>
      <c r="AY202" s="57"/>
      <c r="AZ202" s="57"/>
      <c r="BA202" s="57"/>
      <c r="BB202" s="57"/>
      <c r="BC202" s="57"/>
      <c r="BD202" s="57"/>
      <c r="BE202" s="57"/>
      <c r="BF202" s="57"/>
      <c r="BG202" s="57"/>
      <c r="BH202" s="57"/>
      <c r="BI202" s="57"/>
      <c r="BJ202" s="57"/>
      <c r="BK202" s="57"/>
      <c r="BL202" s="57"/>
      <c r="BM202" s="57"/>
      <c r="BN202" s="57"/>
      <c r="BO202" s="57"/>
      <c r="BP202" s="57"/>
      <c r="BQ202" s="57"/>
      <c r="BR202" s="57"/>
      <c r="BS202" s="57"/>
      <c r="BT202" s="57"/>
      <c r="BU202" s="57"/>
      <c r="BV202" s="57"/>
      <c r="BW202" s="57"/>
      <c r="BX202" s="57"/>
      <c r="BY202" s="57"/>
      <c r="BZ202" s="57"/>
      <c r="CA202" s="57"/>
      <c r="CB202" s="57"/>
      <c r="CC202" s="57"/>
      <c r="CD202" s="57"/>
      <c r="CE202" s="57"/>
      <c r="CF202" s="57"/>
      <c r="CG202" s="57"/>
      <c r="CH202" s="57"/>
      <c r="CI202" s="57"/>
      <c r="CJ202" s="57"/>
      <c r="CK202" s="57"/>
      <c r="CL202" s="57"/>
      <c r="CM202" s="57"/>
      <c r="CN202" s="57"/>
      <c r="CO202" s="57"/>
      <c r="CP202" s="57"/>
      <c r="CQ202" s="57"/>
      <c r="CR202" s="57"/>
      <c r="CS202" s="57"/>
      <c r="CT202" s="57"/>
      <c r="CU202" s="57"/>
    </row>
    <row r="203" spans="1:99" x14ac:dyDescent="0.2">
      <c r="A203" s="10" t="s">
        <v>26</v>
      </c>
      <c r="B203" s="11" t="s">
        <v>64</v>
      </c>
      <c r="C203" s="14" t="s">
        <v>139</v>
      </c>
      <c r="D203" s="19">
        <v>1.5</v>
      </c>
      <c r="E203" s="19">
        <v>0.5</v>
      </c>
      <c r="F203" s="19">
        <v>21</v>
      </c>
      <c r="G203" s="52">
        <v>95</v>
      </c>
      <c r="H203" s="52">
        <v>10</v>
      </c>
      <c r="I203" s="12" t="s">
        <v>63</v>
      </c>
    </row>
    <row r="204" spans="1:99" s="39" customFormat="1" x14ac:dyDescent="0.2">
      <c r="A204" s="34"/>
      <c r="B204" s="35"/>
      <c r="C204" s="41" t="str">
        <f>C203</f>
        <v>100</v>
      </c>
      <c r="D204" s="41">
        <f t="shared" ref="D204:H204" si="37">D203</f>
        <v>1.5</v>
      </c>
      <c r="E204" s="41">
        <f t="shared" si="37"/>
        <v>0.5</v>
      </c>
      <c r="F204" s="41">
        <f t="shared" si="37"/>
        <v>21</v>
      </c>
      <c r="G204" s="42">
        <f t="shared" si="37"/>
        <v>95</v>
      </c>
      <c r="H204" s="42">
        <f t="shared" si="37"/>
        <v>10</v>
      </c>
      <c r="I204" s="38"/>
      <c r="J204" s="57"/>
      <c r="K204" s="57"/>
      <c r="L204" s="57"/>
      <c r="M204" s="57"/>
      <c r="N204" s="57"/>
      <c r="O204" s="57"/>
      <c r="P204" s="57"/>
      <c r="Q204" s="57"/>
      <c r="R204" s="57"/>
      <c r="S204" s="57"/>
      <c r="T204" s="57"/>
      <c r="U204" s="57"/>
      <c r="V204" s="57"/>
      <c r="W204" s="57"/>
      <c r="X204" s="57"/>
      <c r="Y204" s="57"/>
      <c r="Z204" s="57"/>
      <c r="AA204" s="57"/>
      <c r="AB204" s="57"/>
      <c r="AC204" s="57"/>
      <c r="AD204" s="57"/>
      <c r="AE204" s="57"/>
      <c r="AF204" s="57"/>
      <c r="AG204" s="57"/>
      <c r="AH204" s="57"/>
      <c r="AI204" s="57"/>
      <c r="AJ204" s="57"/>
      <c r="AK204" s="57"/>
      <c r="AL204" s="57"/>
      <c r="AM204" s="57"/>
      <c r="AN204" s="57"/>
      <c r="AO204" s="57"/>
      <c r="AP204" s="57"/>
      <c r="AQ204" s="57"/>
      <c r="AR204" s="57"/>
      <c r="AS204" s="57"/>
      <c r="AT204" s="57"/>
      <c r="AU204" s="57"/>
      <c r="AV204" s="57"/>
      <c r="AW204" s="57"/>
      <c r="AX204" s="57"/>
      <c r="AY204" s="57"/>
      <c r="AZ204" s="57"/>
      <c r="BA204" s="57"/>
      <c r="BB204" s="57"/>
      <c r="BC204" s="57"/>
      <c r="BD204" s="57"/>
      <c r="BE204" s="57"/>
      <c r="BF204" s="57"/>
      <c r="BG204" s="57"/>
      <c r="BH204" s="57"/>
      <c r="BI204" s="57"/>
      <c r="BJ204" s="57"/>
      <c r="BK204" s="57"/>
      <c r="BL204" s="57"/>
      <c r="BM204" s="57"/>
      <c r="BN204" s="57"/>
      <c r="BO204" s="57"/>
      <c r="BP204" s="57"/>
      <c r="BQ204" s="57"/>
      <c r="BR204" s="57"/>
      <c r="BS204" s="57"/>
      <c r="BT204" s="57"/>
      <c r="BU204" s="57"/>
      <c r="BV204" s="57"/>
      <c r="BW204" s="57"/>
      <c r="BX204" s="57"/>
      <c r="BY204" s="57"/>
      <c r="BZ204" s="57"/>
      <c r="CA204" s="57"/>
      <c r="CB204" s="57"/>
      <c r="CC204" s="57"/>
      <c r="CD204" s="57"/>
      <c r="CE204" s="57"/>
      <c r="CF204" s="57"/>
      <c r="CG204" s="57"/>
      <c r="CH204" s="57"/>
      <c r="CI204" s="57"/>
      <c r="CJ204" s="57"/>
      <c r="CK204" s="57"/>
      <c r="CL204" s="57"/>
      <c r="CM204" s="57"/>
      <c r="CN204" s="57"/>
      <c r="CO204" s="57"/>
      <c r="CP204" s="57"/>
      <c r="CQ204" s="57"/>
      <c r="CR204" s="57"/>
      <c r="CS204" s="57"/>
      <c r="CT204" s="57"/>
      <c r="CU204" s="57"/>
    </row>
    <row r="205" spans="1:99" x14ac:dyDescent="0.2">
      <c r="A205" s="10" t="s">
        <v>30</v>
      </c>
      <c r="B205" s="11" t="s">
        <v>150</v>
      </c>
      <c r="C205" s="14" t="s">
        <v>53</v>
      </c>
      <c r="D205" s="19">
        <v>0.6</v>
      </c>
      <c r="E205" s="19">
        <v>1.08</v>
      </c>
      <c r="F205" s="19">
        <v>2.82</v>
      </c>
      <c r="G205" s="52">
        <v>27</v>
      </c>
      <c r="H205" s="52">
        <v>0</v>
      </c>
      <c r="I205" s="12" t="s">
        <v>213</v>
      </c>
    </row>
    <row r="206" spans="1:99" x14ac:dyDescent="0.2">
      <c r="A206" s="10"/>
      <c r="B206" s="11" t="s">
        <v>214</v>
      </c>
      <c r="C206" s="14" t="s">
        <v>230</v>
      </c>
      <c r="D206" s="19">
        <v>8</v>
      </c>
      <c r="E206" s="19">
        <v>12</v>
      </c>
      <c r="F206" s="19">
        <v>16.600000000000001</v>
      </c>
      <c r="G206" s="52">
        <v>165.75</v>
      </c>
      <c r="H206" s="52">
        <v>7.55</v>
      </c>
      <c r="I206" s="12" t="s">
        <v>151</v>
      </c>
    </row>
    <row r="207" spans="1:99" x14ac:dyDescent="0.2">
      <c r="A207" s="10"/>
      <c r="B207" s="11" t="s">
        <v>216</v>
      </c>
      <c r="C207" s="14" t="s">
        <v>16</v>
      </c>
      <c r="D207" s="19">
        <v>1.77</v>
      </c>
      <c r="E207" s="19">
        <v>6.8</v>
      </c>
      <c r="F207" s="19">
        <v>31.02</v>
      </c>
      <c r="G207" s="52">
        <v>162.72999999999999</v>
      </c>
      <c r="H207" s="52">
        <v>25.785</v>
      </c>
      <c r="I207" s="12" t="s">
        <v>215</v>
      </c>
    </row>
    <row r="208" spans="1:99" x14ac:dyDescent="0.2">
      <c r="A208" s="10"/>
      <c r="B208" s="11" t="s">
        <v>218</v>
      </c>
      <c r="C208" s="14" t="s">
        <v>41</v>
      </c>
      <c r="D208" s="19">
        <v>13.28</v>
      </c>
      <c r="E208" s="19">
        <v>8.2799999999999994</v>
      </c>
      <c r="F208" s="19">
        <v>7.3</v>
      </c>
      <c r="G208" s="52">
        <v>157.34</v>
      </c>
      <c r="H208" s="52">
        <v>23.8</v>
      </c>
      <c r="I208" s="12" t="s">
        <v>217</v>
      </c>
    </row>
    <row r="209" spans="1:99" x14ac:dyDescent="0.2">
      <c r="A209" s="10"/>
      <c r="B209" s="11" t="s">
        <v>122</v>
      </c>
      <c r="C209" s="14" t="s">
        <v>25</v>
      </c>
      <c r="D209" s="19">
        <v>0.18</v>
      </c>
      <c r="E209" s="19">
        <v>7.0000000000000007E-2</v>
      </c>
      <c r="F209" s="19">
        <v>15.68</v>
      </c>
      <c r="G209" s="52">
        <v>62.5</v>
      </c>
      <c r="H209" s="52">
        <v>36</v>
      </c>
      <c r="I209" s="12" t="s">
        <v>75</v>
      </c>
    </row>
    <row r="210" spans="1:99" x14ac:dyDescent="0.2">
      <c r="A210" s="10"/>
      <c r="B210" s="11" t="s">
        <v>45</v>
      </c>
      <c r="C210" s="14" t="s">
        <v>38</v>
      </c>
      <c r="D210" s="19">
        <v>3.3</v>
      </c>
      <c r="E210" s="19">
        <v>0.6</v>
      </c>
      <c r="F210" s="19">
        <v>17.149999999999999</v>
      </c>
      <c r="G210" s="52">
        <v>90.5</v>
      </c>
      <c r="H210" s="52">
        <v>0</v>
      </c>
      <c r="I210" s="12" t="s">
        <v>44</v>
      </c>
    </row>
    <row r="211" spans="1:99" s="39" customFormat="1" x14ac:dyDescent="0.2">
      <c r="A211" s="34"/>
      <c r="B211" s="35"/>
      <c r="C211" s="41">
        <f>C205+C206+C207+C208+C209+C210</f>
        <v>770</v>
      </c>
      <c r="D211" s="41">
        <f t="shared" ref="D211:H211" si="38">D205+D206+D207+D208+D209+D210</f>
        <v>27.13</v>
      </c>
      <c r="E211" s="41">
        <f t="shared" si="38"/>
        <v>28.83</v>
      </c>
      <c r="F211" s="41">
        <f t="shared" si="38"/>
        <v>90.57</v>
      </c>
      <c r="G211" s="42">
        <f t="shared" si="38"/>
        <v>665.82</v>
      </c>
      <c r="H211" s="42">
        <f t="shared" si="38"/>
        <v>93.135000000000005</v>
      </c>
      <c r="I211" s="38"/>
      <c r="J211" s="57"/>
      <c r="K211" s="57"/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57"/>
      <c r="X211" s="57"/>
      <c r="Y211" s="57"/>
      <c r="Z211" s="57"/>
      <c r="AA211" s="57"/>
      <c r="AB211" s="57"/>
      <c r="AC211" s="57"/>
      <c r="AD211" s="57"/>
      <c r="AE211" s="57"/>
      <c r="AF211" s="57"/>
      <c r="AG211" s="57"/>
      <c r="AH211" s="57"/>
      <c r="AI211" s="57"/>
      <c r="AJ211" s="57"/>
      <c r="AK211" s="57"/>
      <c r="AL211" s="57"/>
      <c r="AM211" s="57"/>
      <c r="AN211" s="57"/>
      <c r="AO211" s="57"/>
      <c r="AP211" s="57"/>
      <c r="AQ211" s="57"/>
      <c r="AR211" s="57"/>
      <c r="AS211" s="57"/>
      <c r="AT211" s="57"/>
      <c r="AU211" s="57"/>
      <c r="AV211" s="57"/>
      <c r="AW211" s="57"/>
      <c r="AX211" s="57"/>
      <c r="AY211" s="57"/>
      <c r="AZ211" s="57"/>
      <c r="BA211" s="57"/>
      <c r="BB211" s="57"/>
      <c r="BC211" s="57"/>
      <c r="BD211" s="57"/>
      <c r="BE211" s="57"/>
      <c r="BF211" s="57"/>
      <c r="BG211" s="57"/>
      <c r="BH211" s="57"/>
      <c r="BI211" s="57"/>
      <c r="BJ211" s="57"/>
      <c r="BK211" s="57"/>
      <c r="BL211" s="57"/>
      <c r="BM211" s="57"/>
      <c r="BN211" s="57"/>
      <c r="BO211" s="57"/>
      <c r="BP211" s="57"/>
      <c r="BQ211" s="57"/>
      <c r="BR211" s="57"/>
      <c r="BS211" s="57"/>
      <c r="BT211" s="57"/>
      <c r="BU211" s="57"/>
      <c r="BV211" s="57"/>
      <c r="BW211" s="57"/>
      <c r="BX211" s="57"/>
      <c r="BY211" s="57"/>
      <c r="BZ211" s="57"/>
      <c r="CA211" s="57"/>
      <c r="CB211" s="57"/>
      <c r="CC211" s="57"/>
      <c r="CD211" s="57"/>
      <c r="CE211" s="57"/>
      <c r="CF211" s="57"/>
      <c r="CG211" s="57"/>
      <c r="CH211" s="57"/>
      <c r="CI211" s="57"/>
      <c r="CJ211" s="57"/>
      <c r="CK211" s="57"/>
      <c r="CL211" s="57"/>
      <c r="CM211" s="57"/>
      <c r="CN211" s="57"/>
      <c r="CO211" s="57"/>
      <c r="CP211" s="57"/>
      <c r="CQ211" s="57"/>
      <c r="CR211" s="57"/>
      <c r="CS211" s="57"/>
      <c r="CT211" s="57"/>
      <c r="CU211" s="57"/>
    </row>
    <row r="212" spans="1:99" ht="38.25" x14ac:dyDescent="0.2">
      <c r="A212" s="66" t="s">
        <v>47</v>
      </c>
      <c r="B212" s="11" t="s">
        <v>220</v>
      </c>
      <c r="C212" s="14" t="s">
        <v>25</v>
      </c>
      <c r="D212" s="19">
        <v>1.26</v>
      </c>
      <c r="E212" s="19">
        <v>0</v>
      </c>
      <c r="F212" s="19">
        <v>21.6</v>
      </c>
      <c r="G212" s="52">
        <v>97.2</v>
      </c>
      <c r="H212" s="52">
        <v>0</v>
      </c>
      <c r="I212" s="12" t="s">
        <v>219</v>
      </c>
    </row>
    <row r="213" spans="1:99" ht="25.5" x14ac:dyDescent="0.2">
      <c r="A213" s="10"/>
      <c r="B213" s="11" t="s">
        <v>222</v>
      </c>
      <c r="C213" s="14" t="s">
        <v>58</v>
      </c>
      <c r="D213" s="19">
        <v>14.56</v>
      </c>
      <c r="E213" s="19">
        <v>15.46</v>
      </c>
      <c r="F213" s="19">
        <v>12.5</v>
      </c>
      <c r="G213" s="52">
        <v>226.28</v>
      </c>
      <c r="H213" s="52">
        <v>15.18</v>
      </c>
      <c r="I213" s="12" t="s">
        <v>221</v>
      </c>
    </row>
    <row r="214" spans="1:99" x14ac:dyDescent="0.2">
      <c r="A214" s="10"/>
      <c r="B214" s="11" t="s">
        <v>224</v>
      </c>
      <c r="C214" s="14" t="s">
        <v>53</v>
      </c>
      <c r="D214" s="19">
        <v>1.73</v>
      </c>
      <c r="E214" s="19">
        <v>3.44</v>
      </c>
      <c r="F214" s="19">
        <v>22.18</v>
      </c>
      <c r="G214" s="52">
        <v>191.81</v>
      </c>
      <c r="H214" s="52">
        <v>0.23400000000000001</v>
      </c>
      <c r="I214" s="12" t="s">
        <v>223</v>
      </c>
    </row>
    <row r="215" spans="1:99" x14ac:dyDescent="0.2">
      <c r="A215" s="10"/>
      <c r="B215" s="11" t="s">
        <v>21</v>
      </c>
      <c r="C215" s="14" t="s">
        <v>46</v>
      </c>
      <c r="D215" s="19">
        <v>1.6</v>
      </c>
      <c r="E215" s="19">
        <v>0.4</v>
      </c>
      <c r="F215" s="19">
        <v>23.64</v>
      </c>
      <c r="G215" s="52">
        <v>95.2</v>
      </c>
      <c r="H215" s="52">
        <v>0</v>
      </c>
      <c r="I215" s="12" t="s">
        <v>81</v>
      </c>
    </row>
    <row r="216" spans="1:99" s="39" customFormat="1" x14ac:dyDescent="0.2">
      <c r="A216" s="47"/>
      <c r="B216" s="48"/>
      <c r="C216" s="49">
        <f>C212+C213+C214+C215</f>
        <v>480</v>
      </c>
      <c r="D216" s="49">
        <f t="shared" ref="D216:H216" si="39">D212+D213+D214+D215</f>
        <v>19.150000000000002</v>
      </c>
      <c r="E216" s="49">
        <f t="shared" si="39"/>
        <v>19.3</v>
      </c>
      <c r="F216" s="49">
        <f t="shared" si="39"/>
        <v>79.92</v>
      </c>
      <c r="G216" s="50">
        <f t="shared" si="39"/>
        <v>610.49</v>
      </c>
      <c r="H216" s="50">
        <f t="shared" si="39"/>
        <v>15.414</v>
      </c>
      <c r="I216" s="51"/>
      <c r="J216" s="57"/>
      <c r="K216" s="57"/>
      <c r="L216" s="57"/>
      <c r="M216" s="57"/>
      <c r="N216" s="57"/>
      <c r="O216" s="57"/>
      <c r="P216" s="57"/>
      <c r="Q216" s="57"/>
      <c r="R216" s="57"/>
      <c r="S216" s="57"/>
      <c r="T216" s="57"/>
      <c r="U216" s="57"/>
      <c r="V216" s="57"/>
      <c r="W216" s="57"/>
      <c r="X216" s="57"/>
      <c r="Y216" s="57"/>
      <c r="Z216" s="57"/>
      <c r="AA216" s="57"/>
      <c r="AB216" s="57"/>
      <c r="AC216" s="57"/>
      <c r="AD216" s="57"/>
      <c r="AE216" s="57"/>
      <c r="AF216" s="57"/>
      <c r="AG216" s="57"/>
      <c r="AH216" s="57"/>
      <c r="AI216" s="57"/>
      <c r="AJ216" s="57"/>
      <c r="AK216" s="57"/>
      <c r="AL216" s="57"/>
      <c r="AM216" s="57"/>
      <c r="AN216" s="57"/>
      <c r="AO216" s="57"/>
      <c r="AP216" s="57"/>
      <c r="AQ216" s="57"/>
      <c r="AR216" s="57"/>
      <c r="AS216" s="57"/>
      <c r="AT216" s="57"/>
      <c r="AU216" s="57"/>
      <c r="AV216" s="57"/>
      <c r="AW216" s="57"/>
      <c r="AX216" s="57"/>
      <c r="AY216" s="57"/>
      <c r="AZ216" s="57"/>
      <c r="BA216" s="57"/>
      <c r="BB216" s="57"/>
      <c r="BC216" s="57"/>
      <c r="BD216" s="57"/>
      <c r="BE216" s="57"/>
      <c r="BF216" s="57"/>
      <c r="BG216" s="57"/>
      <c r="BH216" s="57"/>
      <c r="BI216" s="57"/>
      <c r="BJ216" s="57"/>
      <c r="BK216" s="57"/>
      <c r="BL216" s="57"/>
      <c r="BM216" s="57"/>
      <c r="BN216" s="57"/>
      <c r="BO216" s="57"/>
      <c r="BP216" s="57"/>
      <c r="BQ216" s="57"/>
      <c r="BR216" s="57"/>
      <c r="BS216" s="57"/>
      <c r="BT216" s="57"/>
      <c r="BU216" s="57"/>
      <c r="BV216" s="57"/>
      <c r="BW216" s="57"/>
      <c r="BX216" s="57"/>
      <c r="BY216" s="57"/>
      <c r="BZ216" s="57"/>
      <c r="CA216" s="57"/>
      <c r="CB216" s="57"/>
      <c r="CC216" s="57"/>
      <c r="CD216" s="57"/>
      <c r="CE216" s="57"/>
      <c r="CF216" s="57"/>
      <c r="CG216" s="57"/>
      <c r="CH216" s="57"/>
      <c r="CI216" s="57"/>
      <c r="CJ216" s="57"/>
      <c r="CK216" s="57"/>
      <c r="CL216" s="57"/>
      <c r="CM216" s="57"/>
      <c r="CN216" s="57"/>
      <c r="CO216" s="57"/>
      <c r="CP216" s="57"/>
      <c r="CQ216" s="57"/>
      <c r="CR216" s="57"/>
      <c r="CS216" s="57"/>
      <c r="CT216" s="57"/>
      <c r="CU216" s="57"/>
    </row>
    <row r="217" spans="1:99" s="8" customFormat="1" ht="13.5" thickBot="1" x14ac:dyDescent="0.25">
      <c r="A217" s="69" t="s">
        <v>54</v>
      </c>
      <c r="B217" s="70"/>
      <c r="C217" s="15">
        <f>SUM(C202+C204+C211+C216)</f>
        <v>1785</v>
      </c>
      <c r="D217" s="20">
        <v>56.309999999999995</v>
      </c>
      <c r="E217" s="20">
        <v>60.93</v>
      </c>
      <c r="F217" s="20">
        <v>261.72000000000003</v>
      </c>
      <c r="G217" s="61">
        <f>SUM(G202+G204+G211+G216)</f>
        <v>1811.3799999999999</v>
      </c>
      <c r="H217" s="61">
        <v>121.95700000000001</v>
      </c>
      <c r="I217" s="13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6"/>
      <c r="AD217" s="56"/>
      <c r="AE217" s="56"/>
      <c r="AF217" s="56"/>
      <c r="AG217" s="56"/>
      <c r="AH217" s="56"/>
      <c r="AI217" s="56"/>
      <c r="AJ217" s="56"/>
      <c r="AK217" s="56"/>
      <c r="AL217" s="56"/>
      <c r="AM217" s="56"/>
      <c r="AN217" s="56"/>
      <c r="AO217" s="56"/>
      <c r="AP217" s="56"/>
      <c r="AQ217" s="56"/>
      <c r="AR217" s="56"/>
      <c r="AS217" s="56"/>
      <c r="AT217" s="56"/>
      <c r="AU217" s="56"/>
      <c r="AV217" s="56"/>
      <c r="AW217" s="56"/>
      <c r="AX217" s="56"/>
      <c r="AY217" s="56"/>
      <c r="AZ217" s="56"/>
      <c r="BA217" s="56"/>
      <c r="BB217" s="56"/>
      <c r="BC217" s="56"/>
      <c r="BD217" s="56"/>
      <c r="BE217" s="56"/>
      <c r="BF217" s="56"/>
      <c r="BG217" s="56"/>
      <c r="BH217" s="56"/>
      <c r="BI217" s="56"/>
      <c r="BJ217" s="56"/>
      <c r="BK217" s="56"/>
      <c r="BL217" s="56"/>
      <c r="BM217" s="56"/>
      <c r="BN217" s="56"/>
      <c r="BO217" s="56"/>
      <c r="BP217" s="56"/>
      <c r="BQ217" s="56"/>
      <c r="BR217" s="56"/>
      <c r="BS217" s="56"/>
      <c r="BT217" s="56"/>
      <c r="BU217" s="56"/>
      <c r="BV217" s="56"/>
      <c r="BW217" s="56"/>
      <c r="BX217" s="56"/>
      <c r="BY217" s="56"/>
      <c r="BZ217" s="56"/>
      <c r="CA217" s="56"/>
      <c r="CB217" s="56"/>
      <c r="CC217" s="56"/>
      <c r="CD217" s="56"/>
      <c r="CE217" s="56"/>
      <c r="CF217" s="56"/>
      <c r="CG217" s="56"/>
      <c r="CH217" s="56"/>
      <c r="CI217" s="56"/>
      <c r="CJ217" s="56"/>
      <c r="CK217" s="56"/>
      <c r="CL217" s="56"/>
      <c r="CM217" s="56"/>
      <c r="CN217" s="56"/>
      <c r="CO217" s="56"/>
      <c r="CP217" s="56"/>
      <c r="CQ217" s="56"/>
      <c r="CR217" s="56"/>
      <c r="CS217" s="56"/>
      <c r="CT217" s="56"/>
      <c r="CU217" s="56"/>
    </row>
    <row r="218" spans="1:99" s="8" customFormat="1" x14ac:dyDescent="0.2">
      <c r="A218" s="71" t="s">
        <v>225</v>
      </c>
      <c r="B218" s="72"/>
      <c r="C218" s="23">
        <f>SUM(C28+C50+C71+C92+C112+C133+C154+C176+C196+C217)</f>
        <v>18309</v>
      </c>
      <c r="D218" s="24">
        <v>558.80000000000007</v>
      </c>
      <c r="E218" s="24">
        <v>606.06000000000017</v>
      </c>
      <c r="F218" s="24">
        <v>2621</v>
      </c>
      <c r="G218" s="68">
        <f>SUM(G28+G50+G71+G92+G112+G133+G154+G176+G196+G217)</f>
        <v>18100.469999999998</v>
      </c>
      <c r="H218" s="62">
        <v>893.39</v>
      </c>
      <c r="I218" s="25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6"/>
      <c r="AD218" s="56"/>
      <c r="AE218" s="56"/>
      <c r="AF218" s="56"/>
      <c r="AG218" s="56"/>
      <c r="AH218" s="56"/>
      <c r="AI218" s="56"/>
      <c r="AJ218" s="56"/>
      <c r="AK218" s="56"/>
      <c r="AL218" s="56"/>
      <c r="AM218" s="56"/>
      <c r="AN218" s="56"/>
      <c r="AO218" s="56"/>
      <c r="AP218" s="56"/>
      <c r="AQ218" s="56"/>
      <c r="AR218" s="56"/>
      <c r="AS218" s="56"/>
      <c r="AT218" s="56"/>
      <c r="AU218" s="56"/>
      <c r="AV218" s="56"/>
      <c r="AW218" s="56"/>
      <c r="AX218" s="56"/>
      <c r="AY218" s="56"/>
      <c r="AZ218" s="56"/>
      <c r="BA218" s="56"/>
      <c r="BB218" s="56"/>
      <c r="BC218" s="56"/>
      <c r="BD218" s="56"/>
      <c r="BE218" s="56"/>
      <c r="BF218" s="56"/>
      <c r="BG218" s="56"/>
      <c r="BH218" s="56"/>
      <c r="BI218" s="56"/>
      <c r="BJ218" s="56"/>
      <c r="BK218" s="56"/>
      <c r="BL218" s="56"/>
      <c r="BM218" s="56"/>
      <c r="BN218" s="56"/>
      <c r="BO218" s="56"/>
      <c r="BP218" s="56"/>
      <c r="BQ218" s="56"/>
      <c r="BR218" s="56"/>
      <c r="BS218" s="56"/>
      <c r="BT218" s="56"/>
      <c r="BU218" s="56"/>
      <c r="BV218" s="56"/>
      <c r="BW218" s="56"/>
      <c r="BX218" s="56"/>
      <c r="BY218" s="56"/>
      <c r="BZ218" s="56"/>
      <c r="CA218" s="56"/>
      <c r="CB218" s="56"/>
      <c r="CC218" s="56"/>
      <c r="CD218" s="56"/>
      <c r="CE218" s="56"/>
      <c r="CF218" s="56"/>
      <c r="CG218" s="56"/>
      <c r="CH218" s="56"/>
      <c r="CI218" s="56"/>
      <c r="CJ218" s="56"/>
      <c r="CK218" s="56"/>
      <c r="CL218" s="56"/>
      <c r="CM218" s="56"/>
      <c r="CN218" s="56"/>
      <c r="CO218" s="56"/>
      <c r="CP218" s="56"/>
      <c r="CQ218" s="56"/>
      <c r="CR218" s="56"/>
      <c r="CS218" s="56"/>
      <c r="CT218" s="56"/>
      <c r="CU218" s="56"/>
    </row>
    <row r="219" spans="1:99" s="8" customFormat="1" ht="13.5" thickBot="1" x14ac:dyDescent="0.25">
      <c r="A219" s="89" t="s">
        <v>226</v>
      </c>
      <c r="B219" s="90"/>
      <c r="C219" s="26">
        <v>1830.9</v>
      </c>
      <c r="D219" s="27">
        <v>55.88000000000001</v>
      </c>
      <c r="E219" s="27">
        <v>60.606000000000016</v>
      </c>
      <c r="F219" s="27">
        <v>261.2</v>
      </c>
      <c r="G219" s="63">
        <v>1810.047</v>
      </c>
      <c r="H219" s="63">
        <v>89.338999999999999</v>
      </c>
      <c r="I219" s="28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6"/>
      <c r="AD219" s="56"/>
      <c r="AE219" s="56"/>
      <c r="AF219" s="56"/>
      <c r="AG219" s="56"/>
      <c r="AH219" s="56"/>
      <c r="AI219" s="56"/>
      <c r="AJ219" s="56"/>
      <c r="AK219" s="56"/>
      <c r="AL219" s="56"/>
      <c r="AM219" s="56"/>
      <c r="AN219" s="56"/>
      <c r="AO219" s="56"/>
      <c r="AP219" s="56"/>
      <c r="AQ219" s="56"/>
      <c r="AR219" s="56"/>
      <c r="AS219" s="56"/>
      <c r="AT219" s="56"/>
      <c r="AU219" s="56"/>
      <c r="AV219" s="56"/>
      <c r="AW219" s="56"/>
      <c r="AX219" s="56"/>
      <c r="AY219" s="56"/>
      <c r="AZ219" s="56"/>
      <c r="BA219" s="56"/>
      <c r="BB219" s="56"/>
      <c r="BC219" s="56"/>
      <c r="BD219" s="56"/>
      <c r="BE219" s="56"/>
      <c r="BF219" s="56"/>
      <c r="BG219" s="56"/>
      <c r="BH219" s="56"/>
      <c r="BI219" s="56"/>
      <c r="BJ219" s="56"/>
      <c r="BK219" s="56"/>
      <c r="BL219" s="56"/>
      <c r="BM219" s="56"/>
      <c r="BN219" s="56"/>
      <c r="BO219" s="56"/>
      <c r="BP219" s="56"/>
      <c r="BQ219" s="56"/>
      <c r="BR219" s="56"/>
      <c r="BS219" s="56"/>
      <c r="BT219" s="56"/>
      <c r="BU219" s="56"/>
      <c r="BV219" s="56"/>
      <c r="BW219" s="56"/>
      <c r="BX219" s="56"/>
      <c r="BY219" s="56"/>
      <c r="BZ219" s="56"/>
      <c r="CA219" s="56"/>
      <c r="CB219" s="56"/>
      <c r="CC219" s="56"/>
      <c r="CD219" s="56"/>
      <c r="CE219" s="56"/>
      <c r="CF219" s="56"/>
      <c r="CG219" s="56"/>
      <c r="CH219" s="56"/>
      <c r="CI219" s="56"/>
      <c r="CJ219" s="56"/>
      <c r="CK219" s="56"/>
      <c r="CL219" s="56"/>
      <c r="CM219" s="56"/>
      <c r="CN219" s="56"/>
      <c r="CO219" s="56"/>
      <c r="CP219" s="56"/>
      <c r="CQ219" s="56"/>
      <c r="CR219" s="56"/>
      <c r="CS219" s="56"/>
      <c r="CT219" s="56"/>
      <c r="CU219" s="56"/>
    </row>
    <row r="220" spans="1:99" s="22" customFormat="1" ht="30" customHeight="1" thickBot="1" x14ac:dyDescent="0.25">
      <c r="A220" s="87" t="s">
        <v>227</v>
      </c>
      <c r="B220" s="88"/>
      <c r="C220" s="29"/>
      <c r="D220" s="30">
        <v>12.34</v>
      </c>
      <c r="E220" s="30">
        <v>30.13</v>
      </c>
      <c r="F220" s="30">
        <v>57.72</v>
      </c>
      <c r="G220" s="68">
        <v>18100.47</v>
      </c>
      <c r="H220" s="64">
        <v>20.25</v>
      </c>
      <c r="I220" s="31"/>
      <c r="J220" s="59"/>
      <c r="K220" s="59"/>
      <c r="L220" s="59"/>
      <c r="M220" s="59"/>
      <c r="N220" s="59"/>
      <c r="O220" s="59"/>
      <c r="P220" s="59"/>
      <c r="Q220" s="59"/>
      <c r="R220" s="59"/>
      <c r="S220" s="59"/>
      <c r="T220" s="59"/>
      <c r="U220" s="59"/>
      <c r="V220" s="59"/>
      <c r="W220" s="59"/>
      <c r="X220" s="59"/>
      <c r="Y220" s="59"/>
      <c r="Z220" s="59"/>
      <c r="AA220" s="59"/>
      <c r="AB220" s="59"/>
      <c r="AC220" s="59"/>
      <c r="AD220" s="59"/>
      <c r="AE220" s="59"/>
      <c r="AF220" s="59"/>
      <c r="AG220" s="59"/>
      <c r="AH220" s="59"/>
      <c r="AI220" s="59"/>
      <c r="AJ220" s="59"/>
      <c r="AK220" s="59"/>
      <c r="AL220" s="59"/>
      <c r="AM220" s="59"/>
      <c r="AN220" s="59"/>
      <c r="AO220" s="59"/>
      <c r="AP220" s="59"/>
      <c r="AQ220" s="59"/>
      <c r="AR220" s="59"/>
      <c r="AS220" s="59"/>
      <c r="AT220" s="59"/>
      <c r="AU220" s="59"/>
      <c r="AV220" s="59"/>
      <c r="AW220" s="59"/>
      <c r="AX220" s="59"/>
      <c r="AY220" s="59"/>
      <c r="AZ220" s="59"/>
      <c r="BA220" s="59"/>
      <c r="BB220" s="59"/>
      <c r="BC220" s="59"/>
      <c r="BD220" s="59"/>
      <c r="BE220" s="59"/>
      <c r="BF220" s="59"/>
      <c r="BG220" s="59"/>
      <c r="BH220" s="59"/>
      <c r="BI220" s="59"/>
      <c r="BJ220" s="59"/>
      <c r="BK220" s="59"/>
      <c r="BL220" s="59"/>
      <c r="BM220" s="59"/>
      <c r="BN220" s="59"/>
      <c r="BO220" s="59"/>
      <c r="BP220" s="59"/>
      <c r="BQ220" s="59"/>
      <c r="BR220" s="59"/>
      <c r="BS220" s="59"/>
      <c r="BT220" s="59"/>
      <c r="BU220" s="59"/>
      <c r="BV220" s="59"/>
      <c r="BW220" s="59"/>
      <c r="BX220" s="59"/>
      <c r="BY220" s="59"/>
      <c r="BZ220" s="59"/>
      <c r="CA220" s="59"/>
      <c r="CB220" s="59"/>
      <c r="CC220" s="59"/>
      <c r="CD220" s="59"/>
      <c r="CE220" s="59"/>
      <c r="CF220" s="59"/>
      <c r="CG220" s="59"/>
      <c r="CH220" s="59"/>
      <c r="CI220" s="59"/>
      <c r="CJ220" s="59"/>
      <c r="CK220" s="59"/>
      <c r="CL220" s="59"/>
      <c r="CM220" s="59"/>
      <c r="CN220" s="59"/>
      <c r="CO220" s="59"/>
      <c r="CP220" s="59"/>
      <c r="CQ220" s="59"/>
      <c r="CR220" s="59"/>
      <c r="CS220" s="59"/>
      <c r="CT220" s="59"/>
      <c r="CU220" s="59"/>
    </row>
  </sheetData>
  <mergeCells count="30">
    <mergeCell ref="A93:I93"/>
    <mergeCell ref="A112:B112"/>
    <mergeCell ref="A220:B220"/>
    <mergeCell ref="A133:B133"/>
    <mergeCell ref="A134:I134"/>
    <mergeCell ref="A154:B154"/>
    <mergeCell ref="A155:I155"/>
    <mergeCell ref="A176:B176"/>
    <mergeCell ref="A177:I177"/>
    <mergeCell ref="A196:B196"/>
    <mergeCell ref="A197:I197"/>
    <mergeCell ref="A217:B217"/>
    <mergeCell ref="A218:B218"/>
    <mergeCell ref="A219:B219"/>
    <mergeCell ref="A113:I113"/>
    <mergeCell ref="A71:B71"/>
    <mergeCell ref="A72:I72"/>
    <mergeCell ref="A92:B92"/>
    <mergeCell ref="A51:I51"/>
    <mergeCell ref="A5:A6"/>
    <mergeCell ref="B5:B6"/>
    <mergeCell ref="C5:C6"/>
    <mergeCell ref="D5:F5"/>
    <mergeCell ref="G5:G6"/>
    <mergeCell ref="H5:H6"/>
    <mergeCell ref="I5:I6"/>
    <mergeCell ref="A7:I7"/>
    <mergeCell ref="A28:B28"/>
    <mergeCell ref="A29:I29"/>
    <mergeCell ref="A50:B5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219"/>
  <sheetViews>
    <sheetView tabSelected="1" workbookViewId="0">
      <selection activeCell="J205" sqref="I205:J205"/>
    </sheetView>
  </sheetViews>
  <sheetFormatPr defaultRowHeight="12.75" x14ac:dyDescent="0.2"/>
  <cols>
    <col min="1" max="1" width="11" customWidth="1"/>
    <col min="2" max="2" width="41.7109375" style="9" customWidth="1"/>
    <col min="3" max="3" width="10.7109375" style="16" customWidth="1"/>
    <col min="4" max="6" width="10.7109375" style="21" customWidth="1"/>
    <col min="7" max="7" width="10.7109375" style="65" customWidth="1"/>
    <col min="8" max="8" width="10.140625" style="65" customWidth="1"/>
    <col min="9" max="9" width="8" customWidth="1"/>
    <col min="10" max="12" width="7.7109375" style="57" customWidth="1"/>
    <col min="13" max="107" width="9.140625" style="57"/>
  </cols>
  <sheetData>
    <row r="1" spans="1:107" s="1" customFormat="1" x14ac:dyDescent="0.2">
      <c r="A1" s="5"/>
      <c r="C1" s="3"/>
      <c r="D1" s="17"/>
      <c r="E1" s="17"/>
      <c r="F1" s="17"/>
      <c r="G1" s="60"/>
      <c r="H1" s="60"/>
      <c r="I1" s="4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3"/>
      <c r="BS1" s="53"/>
      <c r="BT1" s="53"/>
      <c r="BU1" s="53"/>
      <c r="BV1" s="53"/>
      <c r="BW1" s="53"/>
      <c r="BX1" s="53"/>
      <c r="BY1" s="53"/>
      <c r="BZ1" s="53"/>
      <c r="CA1" s="53"/>
      <c r="CB1" s="53"/>
      <c r="CC1" s="53"/>
      <c r="CD1" s="53"/>
      <c r="CE1" s="53"/>
      <c r="CF1" s="53"/>
      <c r="CG1" s="53"/>
      <c r="CH1" s="53"/>
      <c r="CI1" s="53"/>
      <c r="CJ1" s="53"/>
      <c r="CK1" s="53"/>
      <c r="CL1" s="53"/>
      <c r="CM1" s="53"/>
      <c r="CN1" s="53"/>
      <c r="CO1" s="53"/>
      <c r="CP1" s="53"/>
      <c r="CQ1" s="53"/>
      <c r="CR1" s="53"/>
      <c r="CS1" s="53"/>
      <c r="CT1" s="53"/>
      <c r="CU1" s="53"/>
      <c r="CV1" s="53"/>
      <c r="CW1" s="53"/>
      <c r="CX1" s="53"/>
      <c r="CY1" s="53"/>
      <c r="CZ1" s="53"/>
      <c r="DA1" s="53"/>
      <c r="DB1" s="53"/>
      <c r="DC1" s="53"/>
    </row>
    <row r="2" spans="1:107" s="1" customFormat="1" x14ac:dyDescent="0.2">
      <c r="A2" s="2"/>
      <c r="C2" s="3"/>
      <c r="D2" s="17"/>
      <c r="E2" s="17"/>
      <c r="F2" s="17"/>
      <c r="G2" s="60"/>
      <c r="H2" s="60"/>
      <c r="I2" s="4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  <c r="CL2" s="53"/>
      <c r="CM2" s="53"/>
      <c r="CN2" s="53"/>
      <c r="CO2" s="53"/>
      <c r="CP2" s="53"/>
      <c r="CQ2" s="53"/>
      <c r="CR2" s="53"/>
      <c r="CS2" s="53"/>
      <c r="CT2" s="53"/>
      <c r="CU2" s="53"/>
      <c r="CV2" s="53"/>
      <c r="CW2" s="53"/>
      <c r="CX2" s="53"/>
      <c r="CY2" s="53"/>
      <c r="CZ2" s="53"/>
      <c r="DA2" s="53"/>
      <c r="DB2" s="53"/>
      <c r="DC2" s="53"/>
    </row>
    <row r="3" spans="1:107" s="1" customFormat="1" ht="25.5" x14ac:dyDescent="0.2">
      <c r="A3" s="2" t="s">
        <v>0</v>
      </c>
      <c r="B3" s="1" t="s">
        <v>11</v>
      </c>
      <c r="C3" s="3"/>
      <c r="D3" s="17"/>
      <c r="E3" s="17"/>
      <c r="F3" s="17"/>
      <c r="G3" s="60"/>
      <c r="H3" s="60"/>
      <c r="I3" s="4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</row>
    <row r="4" spans="1:107" s="1" customFormat="1" ht="13.5" thickBot="1" x14ac:dyDescent="0.25">
      <c r="A4" s="5"/>
      <c r="C4" s="3"/>
      <c r="D4" s="17"/>
      <c r="E4" s="17"/>
      <c r="F4" s="17"/>
      <c r="G4" s="60"/>
      <c r="H4" s="60"/>
      <c r="I4" s="4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</row>
    <row r="5" spans="1:107" s="6" customFormat="1" ht="33" customHeight="1" x14ac:dyDescent="0.2">
      <c r="A5" s="74" t="s">
        <v>2</v>
      </c>
      <c r="B5" s="76" t="s">
        <v>3</v>
      </c>
      <c r="C5" s="78" t="s">
        <v>4</v>
      </c>
      <c r="D5" s="80" t="s">
        <v>1</v>
      </c>
      <c r="E5" s="80"/>
      <c r="F5" s="80"/>
      <c r="G5" s="81" t="s">
        <v>8</v>
      </c>
      <c r="H5" s="83" t="s">
        <v>9</v>
      </c>
      <c r="I5" s="85" t="s">
        <v>10</v>
      </c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</row>
    <row r="6" spans="1:107" s="7" customFormat="1" ht="13.5" thickBot="1" x14ac:dyDescent="0.25">
      <c r="A6" s="75"/>
      <c r="B6" s="77"/>
      <c r="C6" s="79"/>
      <c r="D6" s="18" t="s">
        <v>5</v>
      </c>
      <c r="E6" s="18" t="s">
        <v>6</v>
      </c>
      <c r="F6" s="18" t="s">
        <v>7</v>
      </c>
      <c r="G6" s="82"/>
      <c r="H6" s="84"/>
      <c r="I6" s="86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</row>
    <row r="7" spans="1:107" s="8" customFormat="1" x14ac:dyDescent="0.2">
      <c r="A7" s="71" t="s">
        <v>12</v>
      </c>
      <c r="B7" s="72"/>
      <c r="C7" s="72"/>
      <c r="D7" s="72"/>
      <c r="E7" s="72"/>
      <c r="F7" s="72"/>
      <c r="G7" s="72"/>
      <c r="H7" s="72"/>
      <c r="I7" s="73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</row>
    <row r="8" spans="1:107" x14ac:dyDescent="0.2">
      <c r="A8" s="10" t="s">
        <v>13</v>
      </c>
      <c r="B8" s="11" t="s">
        <v>15</v>
      </c>
      <c r="C8" s="19" t="s">
        <v>16</v>
      </c>
      <c r="D8" s="19">
        <v>2.5499999999999998</v>
      </c>
      <c r="E8" s="19">
        <v>5.37</v>
      </c>
      <c r="F8" s="19">
        <v>18.53</v>
      </c>
      <c r="G8" s="52">
        <v>143.66999999999999</v>
      </c>
      <c r="H8" s="52">
        <v>1.56</v>
      </c>
      <c r="I8" s="12" t="s">
        <v>14</v>
      </c>
    </row>
    <row r="9" spans="1:107" x14ac:dyDescent="0.2">
      <c r="A9" s="10"/>
      <c r="B9" s="11" t="s">
        <v>18</v>
      </c>
      <c r="C9" s="19" t="s">
        <v>19</v>
      </c>
      <c r="D9" s="19">
        <v>0.02</v>
      </c>
      <c r="E9" s="19">
        <v>4.12</v>
      </c>
      <c r="F9" s="19">
        <v>0.04</v>
      </c>
      <c r="G9" s="52">
        <v>37.4</v>
      </c>
      <c r="H9" s="52">
        <v>0</v>
      </c>
      <c r="I9" s="12" t="s">
        <v>17</v>
      </c>
    </row>
    <row r="10" spans="1:107" x14ac:dyDescent="0.2">
      <c r="A10" s="10"/>
      <c r="B10" s="11" t="s">
        <v>21</v>
      </c>
      <c r="C10" s="19" t="s">
        <v>22</v>
      </c>
      <c r="D10" s="19">
        <v>1</v>
      </c>
      <c r="E10" s="19">
        <v>0.2</v>
      </c>
      <c r="F10" s="19">
        <v>9.82</v>
      </c>
      <c r="G10" s="52">
        <v>47.6</v>
      </c>
      <c r="H10" s="52">
        <v>0</v>
      </c>
      <c r="I10" s="12" t="s">
        <v>20</v>
      </c>
    </row>
    <row r="11" spans="1:107" x14ac:dyDescent="0.2">
      <c r="A11" s="10"/>
      <c r="B11" s="11" t="s">
        <v>24</v>
      </c>
      <c r="C11" s="19" t="s">
        <v>25</v>
      </c>
      <c r="D11" s="19">
        <v>2.48</v>
      </c>
      <c r="E11" s="19">
        <v>3.98</v>
      </c>
      <c r="F11" s="19">
        <v>18.07</v>
      </c>
      <c r="G11" s="52">
        <v>129.91</v>
      </c>
      <c r="H11" s="52">
        <v>1.98</v>
      </c>
      <c r="I11" s="12" t="s">
        <v>23</v>
      </c>
    </row>
    <row r="12" spans="1:107" s="39" customFormat="1" x14ac:dyDescent="0.2">
      <c r="A12" s="34"/>
      <c r="B12" s="35"/>
      <c r="C12" s="36">
        <f>C8+C9+C10+C11</f>
        <v>355</v>
      </c>
      <c r="D12" s="36">
        <f t="shared" ref="D12:H12" si="0">D8+D9+D10+D11</f>
        <v>6.05</v>
      </c>
      <c r="E12" s="36">
        <f t="shared" si="0"/>
        <v>13.67</v>
      </c>
      <c r="F12" s="36">
        <f t="shared" si="0"/>
        <v>46.46</v>
      </c>
      <c r="G12" s="37">
        <f t="shared" si="0"/>
        <v>358.58</v>
      </c>
      <c r="H12" s="37">
        <f t="shared" si="0"/>
        <v>3.54</v>
      </c>
      <c r="I12" s="38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  <c r="CA12" s="57"/>
      <c r="CB12" s="57"/>
      <c r="CC12" s="57"/>
      <c r="CD12" s="57"/>
      <c r="CE12" s="57"/>
      <c r="CF12" s="57"/>
      <c r="CG12" s="57"/>
      <c r="CH12" s="57"/>
      <c r="CI12" s="57"/>
      <c r="CJ12" s="57"/>
      <c r="CK12" s="57"/>
      <c r="CL12" s="57"/>
      <c r="CM12" s="57"/>
      <c r="CN12" s="57"/>
      <c r="CO12" s="57"/>
      <c r="CP12" s="57"/>
      <c r="CQ12" s="57"/>
      <c r="CR12" s="57"/>
      <c r="CS12" s="57"/>
      <c r="CT12" s="57"/>
      <c r="CU12" s="57"/>
      <c r="CV12" s="57"/>
      <c r="CW12" s="57"/>
      <c r="CX12" s="57"/>
      <c r="CY12" s="57"/>
      <c r="CZ12" s="57"/>
      <c r="DA12" s="57"/>
      <c r="DB12" s="57"/>
      <c r="DC12" s="57"/>
    </row>
    <row r="13" spans="1:107" x14ac:dyDescent="0.2">
      <c r="A13" s="10" t="s">
        <v>26</v>
      </c>
      <c r="B13" s="11" t="s">
        <v>28</v>
      </c>
      <c r="C13" s="14" t="s">
        <v>29</v>
      </c>
      <c r="D13" s="19">
        <v>0.95</v>
      </c>
      <c r="E13" s="19">
        <v>0</v>
      </c>
      <c r="F13" s="19">
        <v>16.559999999999999</v>
      </c>
      <c r="G13" s="52">
        <v>71.97</v>
      </c>
      <c r="H13" s="52">
        <v>0</v>
      </c>
      <c r="I13" s="12" t="s">
        <v>27</v>
      </c>
    </row>
    <row r="14" spans="1:107" s="46" customFormat="1" x14ac:dyDescent="0.2">
      <c r="A14" s="43"/>
      <c r="B14" s="44"/>
      <c r="C14" s="41" t="str">
        <f>C13</f>
        <v>140</v>
      </c>
      <c r="D14" s="41">
        <f t="shared" ref="D14:H14" si="1">D13</f>
        <v>0.95</v>
      </c>
      <c r="E14" s="41">
        <f t="shared" si="1"/>
        <v>0</v>
      </c>
      <c r="F14" s="41">
        <f t="shared" si="1"/>
        <v>16.559999999999999</v>
      </c>
      <c r="G14" s="42">
        <f t="shared" si="1"/>
        <v>71.97</v>
      </c>
      <c r="H14" s="42">
        <f t="shared" si="1"/>
        <v>0</v>
      </c>
      <c r="I14" s="45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  <c r="BU14" s="58"/>
      <c r="BV14" s="58"/>
      <c r="BW14" s="58"/>
      <c r="BX14" s="58"/>
      <c r="BY14" s="58"/>
      <c r="BZ14" s="58"/>
      <c r="CA14" s="58"/>
      <c r="CB14" s="58"/>
      <c r="CC14" s="58"/>
      <c r="CD14" s="58"/>
      <c r="CE14" s="58"/>
      <c r="CF14" s="58"/>
      <c r="CG14" s="58"/>
      <c r="CH14" s="58"/>
      <c r="CI14" s="58"/>
      <c r="CJ14" s="58"/>
      <c r="CK14" s="58"/>
      <c r="CL14" s="58"/>
      <c r="CM14" s="58"/>
      <c r="CN14" s="58"/>
      <c r="CO14" s="58"/>
      <c r="CP14" s="58"/>
      <c r="CQ14" s="58"/>
      <c r="CR14" s="58"/>
      <c r="CS14" s="58"/>
      <c r="CT14" s="58"/>
      <c r="CU14" s="58"/>
      <c r="CV14" s="58"/>
      <c r="CW14" s="58"/>
      <c r="CX14" s="58"/>
      <c r="CY14" s="58"/>
      <c r="CZ14" s="58"/>
      <c r="DA14" s="58"/>
      <c r="DB14" s="58"/>
      <c r="DC14" s="58"/>
    </row>
    <row r="15" spans="1:107" x14ac:dyDescent="0.2">
      <c r="A15" s="10" t="s">
        <v>30</v>
      </c>
      <c r="B15" s="11" t="s">
        <v>32</v>
      </c>
      <c r="C15" s="14" t="s">
        <v>33</v>
      </c>
      <c r="D15" s="19">
        <v>0.21</v>
      </c>
      <c r="E15" s="19">
        <v>0</v>
      </c>
      <c r="F15" s="19">
        <v>0.63</v>
      </c>
      <c r="G15" s="52">
        <v>3.43</v>
      </c>
      <c r="H15" s="52">
        <v>2.4500000000000002</v>
      </c>
      <c r="I15" s="12" t="s">
        <v>31</v>
      </c>
    </row>
    <row r="16" spans="1:107" ht="25.5" x14ac:dyDescent="0.2">
      <c r="A16" s="10"/>
      <c r="B16" s="11" t="s">
        <v>35</v>
      </c>
      <c r="C16" s="14" t="s">
        <v>16</v>
      </c>
      <c r="D16" s="19">
        <v>9.27</v>
      </c>
      <c r="E16" s="19">
        <v>6.14</v>
      </c>
      <c r="F16" s="19">
        <v>13.5</v>
      </c>
      <c r="G16" s="52">
        <v>139</v>
      </c>
      <c r="H16" s="52">
        <v>6.36</v>
      </c>
      <c r="I16" s="12" t="s">
        <v>34</v>
      </c>
    </row>
    <row r="17" spans="1:107" x14ac:dyDescent="0.2">
      <c r="A17" s="10"/>
      <c r="B17" s="11" t="s">
        <v>37</v>
      </c>
      <c r="C17" s="14" t="s">
        <v>38</v>
      </c>
      <c r="D17" s="19">
        <v>6.16</v>
      </c>
      <c r="E17" s="19">
        <v>6.05</v>
      </c>
      <c r="F17" s="19">
        <v>3.95</v>
      </c>
      <c r="G17" s="52">
        <v>82.26</v>
      </c>
      <c r="H17" s="52">
        <v>0.46500000000000002</v>
      </c>
      <c r="I17" s="12" t="s">
        <v>36</v>
      </c>
    </row>
    <row r="18" spans="1:107" x14ac:dyDescent="0.2">
      <c r="A18" s="10"/>
      <c r="B18" s="11" t="s">
        <v>40</v>
      </c>
      <c r="C18" s="14" t="s">
        <v>41</v>
      </c>
      <c r="D18" s="19">
        <v>1.21</v>
      </c>
      <c r="E18" s="19">
        <v>5.57</v>
      </c>
      <c r="F18" s="19">
        <v>17.98</v>
      </c>
      <c r="G18" s="52">
        <v>96.63</v>
      </c>
      <c r="H18" s="52">
        <v>16.047999999999998</v>
      </c>
      <c r="I18" s="12" t="s">
        <v>39</v>
      </c>
    </row>
    <row r="19" spans="1:107" x14ac:dyDescent="0.2">
      <c r="A19" s="10"/>
      <c r="B19" s="11" t="s">
        <v>43</v>
      </c>
      <c r="C19" s="14" t="s">
        <v>16</v>
      </c>
      <c r="D19" s="19">
        <v>0.83</v>
      </c>
      <c r="E19" s="19">
        <v>0.16</v>
      </c>
      <c r="F19" s="19">
        <v>24.57</v>
      </c>
      <c r="G19" s="52">
        <v>101.58</v>
      </c>
      <c r="H19" s="52">
        <v>7.4999999999999997E-2</v>
      </c>
      <c r="I19" s="12" t="s">
        <v>42</v>
      </c>
    </row>
    <row r="20" spans="1:107" x14ac:dyDescent="0.2">
      <c r="A20" s="10"/>
      <c r="B20" s="11" t="s">
        <v>45</v>
      </c>
      <c r="C20" s="14" t="s">
        <v>46</v>
      </c>
      <c r="D20" s="19">
        <v>2.64</v>
      </c>
      <c r="E20" s="19">
        <v>0.48</v>
      </c>
      <c r="F20" s="19">
        <v>13.72</v>
      </c>
      <c r="G20" s="52">
        <v>72.400000000000006</v>
      </c>
      <c r="H20" s="52">
        <v>0</v>
      </c>
      <c r="I20" s="12" t="s">
        <v>44</v>
      </c>
    </row>
    <row r="21" spans="1:107" s="39" customFormat="1" x14ac:dyDescent="0.2">
      <c r="A21" s="34"/>
      <c r="B21" s="35"/>
      <c r="C21" s="41">
        <f>C15+C16+C17+C18+C19+C20</f>
        <v>540</v>
      </c>
      <c r="D21" s="41">
        <f t="shared" ref="D21:H21" si="2">D15+D16+D17+D18+D19+D20</f>
        <v>20.32</v>
      </c>
      <c r="E21" s="41">
        <f t="shared" si="2"/>
        <v>18.399999999999999</v>
      </c>
      <c r="F21" s="41">
        <f t="shared" si="2"/>
        <v>74.350000000000009</v>
      </c>
      <c r="G21" s="42">
        <f t="shared" si="2"/>
        <v>495.29999999999995</v>
      </c>
      <c r="H21" s="42">
        <f t="shared" si="2"/>
        <v>25.398</v>
      </c>
      <c r="I21" s="38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7"/>
      <c r="BM21" s="57"/>
      <c r="BN21" s="57"/>
      <c r="BO21" s="57"/>
      <c r="BP21" s="57"/>
      <c r="BQ21" s="57"/>
      <c r="BR21" s="57"/>
      <c r="BS21" s="57"/>
      <c r="BT21" s="57"/>
      <c r="BU21" s="57"/>
      <c r="BV21" s="57"/>
      <c r="BW21" s="57"/>
      <c r="BX21" s="57"/>
      <c r="BY21" s="57"/>
      <c r="BZ21" s="57"/>
      <c r="CA21" s="57"/>
      <c r="CB21" s="57"/>
      <c r="CC21" s="57"/>
      <c r="CD21" s="57"/>
      <c r="CE21" s="57"/>
      <c r="CF21" s="57"/>
      <c r="CG21" s="57"/>
      <c r="CH21" s="57"/>
      <c r="CI21" s="57"/>
      <c r="CJ21" s="57"/>
      <c r="CK21" s="57"/>
      <c r="CL21" s="57"/>
      <c r="CM21" s="57"/>
      <c r="CN21" s="57"/>
      <c r="CO21" s="57"/>
      <c r="CP21" s="57"/>
      <c r="CQ21" s="57"/>
      <c r="CR21" s="57"/>
      <c r="CS21" s="57"/>
      <c r="CT21" s="57"/>
      <c r="CU21" s="57"/>
      <c r="CV21" s="57"/>
      <c r="CW21" s="57"/>
      <c r="CX21" s="57"/>
      <c r="CY21" s="57"/>
      <c r="CZ21" s="57"/>
      <c r="DA21" s="57"/>
      <c r="DB21" s="57"/>
      <c r="DC21" s="57"/>
    </row>
    <row r="22" spans="1:107" ht="38.25" x14ac:dyDescent="0.2">
      <c r="A22" s="66" t="s">
        <v>47</v>
      </c>
      <c r="B22" s="11" t="s">
        <v>49</v>
      </c>
      <c r="C22" s="14" t="s">
        <v>50</v>
      </c>
      <c r="D22" s="19">
        <v>5.16</v>
      </c>
      <c r="E22" s="19">
        <v>5.94</v>
      </c>
      <c r="F22" s="19">
        <v>19.260000000000002</v>
      </c>
      <c r="G22" s="52">
        <v>151.02000000000001</v>
      </c>
      <c r="H22" s="52">
        <v>0.216</v>
      </c>
      <c r="I22" s="12" t="s">
        <v>48</v>
      </c>
    </row>
    <row r="23" spans="1:107" x14ac:dyDescent="0.2">
      <c r="A23" s="10"/>
      <c r="B23" s="11" t="s">
        <v>21</v>
      </c>
      <c r="C23" s="14" t="s">
        <v>22</v>
      </c>
      <c r="D23" s="19">
        <v>1</v>
      </c>
      <c r="E23" s="19">
        <v>0.2</v>
      </c>
      <c r="F23" s="19">
        <v>9.82</v>
      </c>
      <c r="G23" s="52">
        <v>47.6</v>
      </c>
      <c r="H23" s="52">
        <v>0</v>
      </c>
      <c r="I23" s="12" t="s">
        <v>20</v>
      </c>
    </row>
    <row r="24" spans="1:107" x14ac:dyDescent="0.2">
      <c r="A24" s="10"/>
      <c r="B24" s="11" t="s">
        <v>234</v>
      </c>
      <c r="C24" s="14" t="s">
        <v>16</v>
      </c>
      <c r="D24" s="19">
        <v>4.3499999999999996</v>
      </c>
      <c r="E24" s="19">
        <v>4.8</v>
      </c>
      <c r="F24" s="19">
        <v>6</v>
      </c>
      <c r="G24" s="52">
        <v>88.5</v>
      </c>
      <c r="H24" s="52">
        <v>1.05</v>
      </c>
      <c r="I24" s="12" t="s">
        <v>51</v>
      </c>
    </row>
    <row r="25" spans="1:107" x14ac:dyDescent="0.2">
      <c r="A25" s="10"/>
      <c r="B25" s="11" t="s">
        <v>52</v>
      </c>
      <c r="C25" s="14">
        <v>140</v>
      </c>
      <c r="D25" s="19">
        <v>7.86</v>
      </c>
      <c r="E25" s="19">
        <v>8.17</v>
      </c>
      <c r="F25" s="19">
        <v>24.83</v>
      </c>
      <c r="G25" s="52">
        <v>215.47</v>
      </c>
      <c r="H25" s="52">
        <v>3.7999999999999999E-2</v>
      </c>
      <c r="I25" s="12" t="s">
        <v>29</v>
      </c>
    </row>
    <row r="26" spans="1:107" x14ac:dyDescent="0.2">
      <c r="A26" s="10"/>
      <c r="B26" s="11"/>
      <c r="C26" s="14"/>
      <c r="D26" s="19"/>
      <c r="E26" s="19"/>
      <c r="F26" s="19"/>
      <c r="G26" s="52"/>
      <c r="H26" s="52"/>
      <c r="I26" s="12"/>
    </row>
    <row r="27" spans="1:107" s="39" customFormat="1" x14ac:dyDescent="0.2">
      <c r="A27" s="47"/>
      <c r="B27" s="48"/>
      <c r="C27" s="49">
        <f>C22+C23+C24+C25+C26</f>
        <v>400</v>
      </c>
      <c r="D27" s="49">
        <f t="shared" ref="D27:H27" si="3">D22+D23+D24+D25+D26</f>
        <v>18.37</v>
      </c>
      <c r="E27" s="49">
        <f t="shared" si="3"/>
        <v>19.11</v>
      </c>
      <c r="F27" s="49">
        <f t="shared" si="3"/>
        <v>59.91</v>
      </c>
      <c r="G27" s="50">
        <f t="shared" si="3"/>
        <v>502.59000000000003</v>
      </c>
      <c r="H27" s="50">
        <f t="shared" si="3"/>
        <v>1.304</v>
      </c>
      <c r="I27" s="51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  <c r="BK27" s="57"/>
      <c r="BL27" s="57"/>
      <c r="BM27" s="57"/>
      <c r="BN27" s="57"/>
      <c r="BO27" s="57"/>
      <c r="BP27" s="57"/>
      <c r="BQ27" s="57"/>
      <c r="BR27" s="57"/>
      <c r="BS27" s="57"/>
      <c r="BT27" s="57"/>
      <c r="BU27" s="57"/>
      <c r="BV27" s="57"/>
      <c r="BW27" s="57"/>
      <c r="BX27" s="57"/>
      <c r="BY27" s="57"/>
      <c r="BZ27" s="57"/>
      <c r="CA27" s="57"/>
      <c r="CB27" s="57"/>
      <c r="CC27" s="57"/>
      <c r="CD27" s="57"/>
      <c r="CE27" s="57"/>
      <c r="CF27" s="57"/>
      <c r="CG27" s="57"/>
      <c r="CH27" s="57"/>
      <c r="CI27" s="57"/>
      <c r="CJ27" s="57"/>
      <c r="CK27" s="57"/>
      <c r="CL27" s="57"/>
      <c r="CM27" s="57"/>
      <c r="CN27" s="57"/>
      <c r="CO27" s="57"/>
      <c r="CP27" s="57"/>
      <c r="CQ27" s="57"/>
      <c r="CR27" s="57"/>
      <c r="CS27" s="57"/>
      <c r="CT27" s="57"/>
      <c r="CU27" s="57"/>
      <c r="CV27" s="57"/>
      <c r="CW27" s="57"/>
      <c r="CX27" s="57"/>
      <c r="CY27" s="57"/>
      <c r="CZ27" s="57"/>
      <c r="DA27" s="57"/>
      <c r="DB27" s="57"/>
      <c r="DC27" s="57"/>
    </row>
    <row r="28" spans="1:107" s="8" customFormat="1" ht="13.5" thickBot="1" x14ac:dyDescent="0.25">
      <c r="A28" s="69" t="s">
        <v>54</v>
      </c>
      <c r="B28" s="70"/>
      <c r="C28" s="20">
        <f>SUM(C12+C14+C21+C27)</f>
        <v>1435</v>
      </c>
      <c r="D28" s="20">
        <v>44.28</v>
      </c>
      <c r="E28" s="20">
        <v>49.709999999999994</v>
      </c>
      <c r="F28" s="20">
        <v>195.44</v>
      </c>
      <c r="G28" s="67">
        <f>SUM(G12+G14+G21+G27)</f>
        <v>1428.44</v>
      </c>
      <c r="H28" s="61">
        <v>33.434000000000005</v>
      </c>
      <c r="I28" s="13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  <c r="BS28" s="56"/>
      <c r="BT28" s="56"/>
      <c r="BU28" s="56"/>
      <c r="BV28" s="56"/>
      <c r="BW28" s="56"/>
      <c r="BX28" s="56"/>
      <c r="BY28" s="56"/>
      <c r="BZ28" s="56"/>
      <c r="CA28" s="56"/>
      <c r="CB28" s="56"/>
      <c r="CC28" s="56"/>
      <c r="CD28" s="56"/>
      <c r="CE28" s="56"/>
      <c r="CF28" s="56"/>
      <c r="CG28" s="56"/>
      <c r="CH28" s="56"/>
      <c r="CI28" s="56"/>
      <c r="CJ28" s="56"/>
      <c r="CK28" s="56"/>
      <c r="CL28" s="56"/>
      <c r="CM28" s="56"/>
      <c r="CN28" s="56"/>
      <c r="CO28" s="56"/>
      <c r="CP28" s="56"/>
      <c r="CQ28" s="56"/>
      <c r="CR28" s="56"/>
      <c r="CS28" s="56"/>
      <c r="CT28" s="56"/>
      <c r="CU28" s="56"/>
      <c r="CV28" s="56"/>
      <c r="CW28" s="56"/>
      <c r="CX28" s="56"/>
      <c r="CY28" s="56"/>
      <c r="CZ28" s="56"/>
      <c r="DA28" s="56"/>
      <c r="DB28" s="56"/>
      <c r="DC28" s="56"/>
    </row>
    <row r="29" spans="1:107" s="8" customFormat="1" x14ac:dyDescent="0.2">
      <c r="A29" s="71" t="s">
        <v>55</v>
      </c>
      <c r="B29" s="72"/>
      <c r="C29" s="72"/>
      <c r="D29" s="72"/>
      <c r="E29" s="72"/>
      <c r="F29" s="72"/>
      <c r="G29" s="72"/>
      <c r="H29" s="72"/>
      <c r="I29" s="73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56"/>
      <c r="BZ29" s="56"/>
      <c r="CA29" s="56"/>
      <c r="CB29" s="56"/>
      <c r="CC29" s="56"/>
      <c r="CD29" s="56"/>
      <c r="CE29" s="56"/>
      <c r="CF29" s="56"/>
      <c r="CG29" s="56"/>
      <c r="CH29" s="56"/>
      <c r="CI29" s="56"/>
      <c r="CJ29" s="56"/>
      <c r="CK29" s="56"/>
      <c r="CL29" s="56"/>
      <c r="CM29" s="56"/>
      <c r="CN29" s="56"/>
      <c r="CO29" s="56"/>
      <c r="CP29" s="56"/>
      <c r="CQ29" s="56"/>
      <c r="CR29" s="56"/>
      <c r="CS29" s="56"/>
      <c r="CT29" s="56"/>
      <c r="CU29" s="56"/>
      <c r="CV29" s="56"/>
      <c r="CW29" s="56"/>
      <c r="CX29" s="56"/>
      <c r="CY29" s="56"/>
      <c r="CZ29" s="56"/>
      <c r="DA29" s="56"/>
      <c r="DB29" s="56"/>
      <c r="DC29" s="56"/>
    </row>
    <row r="30" spans="1:107" x14ac:dyDescent="0.2">
      <c r="A30" s="10" t="s">
        <v>13</v>
      </c>
      <c r="B30" s="11" t="s">
        <v>57</v>
      </c>
      <c r="C30" s="14">
        <v>220</v>
      </c>
      <c r="D30" s="19">
        <v>8.6199999999999992</v>
      </c>
      <c r="E30" s="19">
        <v>8.4</v>
      </c>
      <c r="F30" s="19">
        <v>21.88</v>
      </c>
      <c r="G30" s="52">
        <v>185.15</v>
      </c>
      <c r="H30" s="52">
        <v>0.96</v>
      </c>
      <c r="I30" s="12" t="s">
        <v>56</v>
      </c>
    </row>
    <row r="31" spans="1:107" x14ac:dyDescent="0.2">
      <c r="A31" s="10"/>
      <c r="B31" s="11" t="s">
        <v>60</v>
      </c>
      <c r="C31" s="14" t="s">
        <v>38</v>
      </c>
      <c r="D31" s="19">
        <v>2.17</v>
      </c>
      <c r="E31" s="19">
        <v>0.32</v>
      </c>
      <c r="F31" s="19">
        <v>25.36</v>
      </c>
      <c r="G31" s="52">
        <v>126.99</v>
      </c>
      <c r="H31" s="52">
        <v>0.435</v>
      </c>
      <c r="I31" s="12" t="s">
        <v>59</v>
      </c>
    </row>
    <row r="32" spans="1:107" x14ac:dyDescent="0.2">
      <c r="A32" s="10"/>
      <c r="B32" s="11" t="s">
        <v>62</v>
      </c>
      <c r="C32" s="14" t="s">
        <v>25</v>
      </c>
      <c r="D32" s="19">
        <v>0</v>
      </c>
      <c r="E32" s="19">
        <v>0</v>
      </c>
      <c r="F32" s="19">
        <v>10.8</v>
      </c>
      <c r="G32" s="52">
        <v>28.44</v>
      </c>
      <c r="H32" s="52">
        <v>0.18</v>
      </c>
      <c r="I32" s="12" t="s">
        <v>61</v>
      </c>
    </row>
    <row r="33" spans="1:107" s="39" customFormat="1" x14ac:dyDescent="0.2">
      <c r="A33" s="34"/>
      <c r="B33" s="35"/>
      <c r="C33" s="41">
        <f>C30+C31+C32</f>
        <v>450</v>
      </c>
      <c r="D33" s="41">
        <f t="shared" ref="D33:H33" si="4">D30+D31+D32</f>
        <v>10.79</v>
      </c>
      <c r="E33" s="41">
        <f t="shared" si="4"/>
        <v>8.7200000000000006</v>
      </c>
      <c r="F33" s="41">
        <f t="shared" si="4"/>
        <v>58.039999999999992</v>
      </c>
      <c r="G33" s="42">
        <f t="shared" si="4"/>
        <v>340.58</v>
      </c>
      <c r="H33" s="42">
        <f t="shared" si="4"/>
        <v>1.575</v>
      </c>
      <c r="I33" s="38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7"/>
      <c r="BM33" s="57"/>
      <c r="BN33" s="57"/>
      <c r="BO33" s="57"/>
      <c r="BP33" s="57"/>
      <c r="BQ33" s="57"/>
      <c r="BR33" s="57"/>
      <c r="BS33" s="57"/>
      <c r="BT33" s="57"/>
      <c r="BU33" s="57"/>
      <c r="BV33" s="57"/>
      <c r="BW33" s="57"/>
      <c r="BX33" s="57"/>
      <c r="BY33" s="57"/>
      <c r="BZ33" s="57"/>
      <c r="CA33" s="57"/>
      <c r="CB33" s="57"/>
      <c r="CC33" s="57"/>
      <c r="CD33" s="57"/>
      <c r="CE33" s="57"/>
      <c r="CF33" s="57"/>
      <c r="CG33" s="57"/>
      <c r="CH33" s="57"/>
      <c r="CI33" s="57"/>
      <c r="CJ33" s="57"/>
      <c r="CK33" s="57"/>
      <c r="CL33" s="57"/>
      <c r="CM33" s="57"/>
      <c r="CN33" s="57"/>
      <c r="CO33" s="57"/>
      <c r="CP33" s="57"/>
      <c r="CQ33" s="57"/>
      <c r="CR33" s="57"/>
      <c r="CS33" s="57"/>
      <c r="CT33" s="57"/>
      <c r="CU33" s="57"/>
      <c r="CV33" s="57"/>
      <c r="CW33" s="57"/>
      <c r="CX33" s="57"/>
      <c r="CY33" s="57"/>
      <c r="CZ33" s="57"/>
      <c r="DA33" s="57"/>
      <c r="DB33" s="57"/>
      <c r="DC33" s="57"/>
    </row>
    <row r="34" spans="1:107" x14ac:dyDescent="0.2">
      <c r="A34" s="10" t="s">
        <v>26</v>
      </c>
      <c r="B34" s="11" t="s">
        <v>209</v>
      </c>
      <c r="C34" s="14">
        <v>160</v>
      </c>
      <c r="D34" s="19">
        <v>1.2</v>
      </c>
      <c r="E34" s="19">
        <v>0.4</v>
      </c>
      <c r="F34" s="19">
        <v>16.8</v>
      </c>
      <c r="G34" s="52">
        <v>76</v>
      </c>
      <c r="H34" s="52">
        <v>8</v>
      </c>
      <c r="I34" s="12" t="s">
        <v>63</v>
      </c>
    </row>
    <row r="35" spans="1:107" s="39" customFormat="1" x14ac:dyDescent="0.2">
      <c r="A35" s="34"/>
      <c r="B35" s="35"/>
      <c r="C35" s="41">
        <f t="shared" ref="C35:H35" si="5">C34</f>
        <v>160</v>
      </c>
      <c r="D35" s="41">
        <f t="shared" si="5"/>
        <v>1.2</v>
      </c>
      <c r="E35" s="41">
        <f t="shared" si="5"/>
        <v>0.4</v>
      </c>
      <c r="F35" s="41">
        <f t="shared" si="5"/>
        <v>16.8</v>
      </c>
      <c r="G35" s="42">
        <f t="shared" si="5"/>
        <v>76</v>
      </c>
      <c r="H35" s="42">
        <f t="shared" si="5"/>
        <v>8</v>
      </c>
      <c r="I35" s="38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  <c r="BM35" s="57"/>
      <c r="BN35" s="57"/>
      <c r="BO35" s="57"/>
      <c r="BP35" s="57"/>
      <c r="BQ35" s="57"/>
      <c r="BR35" s="57"/>
      <c r="BS35" s="57"/>
      <c r="BT35" s="57"/>
      <c r="BU35" s="57"/>
      <c r="BV35" s="57"/>
      <c r="BW35" s="57"/>
      <c r="BX35" s="57"/>
      <c r="BY35" s="57"/>
      <c r="BZ35" s="57"/>
      <c r="CA35" s="57"/>
      <c r="CB35" s="57"/>
      <c r="CC35" s="57"/>
      <c r="CD35" s="57"/>
      <c r="CE35" s="57"/>
      <c r="CF35" s="57"/>
      <c r="CG35" s="57"/>
      <c r="CH35" s="57"/>
      <c r="CI35" s="57"/>
      <c r="CJ35" s="57"/>
      <c r="CK35" s="57"/>
      <c r="CL35" s="57"/>
      <c r="CM35" s="57"/>
      <c r="CN35" s="57"/>
      <c r="CO35" s="57"/>
      <c r="CP35" s="57"/>
      <c r="CQ35" s="57"/>
      <c r="CR35" s="57"/>
      <c r="CS35" s="57"/>
      <c r="CT35" s="57"/>
      <c r="CU35" s="57"/>
      <c r="CV35" s="57"/>
      <c r="CW35" s="57"/>
      <c r="CX35" s="57"/>
      <c r="CY35" s="57"/>
      <c r="CZ35" s="57"/>
      <c r="DA35" s="57"/>
      <c r="DB35" s="57"/>
      <c r="DC35" s="57"/>
    </row>
    <row r="36" spans="1:107" x14ac:dyDescent="0.2">
      <c r="A36" s="10" t="s">
        <v>30</v>
      </c>
      <c r="B36" s="11" t="s">
        <v>66</v>
      </c>
      <c r="C36" s="14" t="s">
        <v>22</v>
      </c>
      <c r="D36" s="19">
        <v>2.2999999999999998</v>
      </c>
      <c r="E36" s="19">
        <v>5.61</v>
      </c>
      <c r="F36" s="19">
        <v>0.08</v>
      </c>
      <c r="G36" s="52">
        <v>33</v>
      </c>
      <c r="H36" s="52">
        <v>0</v>
      </c>
      <c r="I36" s="12" t="s">
        <v>65</v>
      </c>
    </row>
    <row r="37" spans="1:107" x14ac:dyDescent="0.2">
      <c r="A37" s="10"/>
      <c r="B37" s="11" t="s">
        <v>68</v>
      </c>
      <c r="C37" s="14" t="s">
        <v>19</v>
      </c>
      <c r="D37" s="19">
        <v>0.13</v>
      </c>
      <c r="E37" s="19">
        <v>0.75</v>
      </c>
      <c r="F37" s="19">
        <v>0.18</v>
      </c>
      <c r="G37" s="52">
        <v>8.1</v>
      </c>
      <c r="H37" s="52">
        <v>0.02</v>
      </c>
      <c r="I37" s="12" t="s">
        <v>67</v>
      </c>
    </row>
    <row r="38" spans="1:107" x14ac:dyDescent="0.2">
      <c r="A38" s="10"/>
      <c r="B38" s="11" t="s">
        <v>70</v>
      </c>
      <c r="C38" s="14">
        <v>180</v>
      </c>
      <c r="D38" s="19">
        <v>4.4000000000000004</v>
      </c>
      <c r="E38" s="19">
        <v>3.59</v>
      </c>
      <c r="F38" s="19">
        <v>3.12</v>
      </c>
      <c r="G38" s="52">
        <v>141.47999999999999</v>
      </c>
      <c r="H38" s="52">
        <v>12.99</v>
      </c>
      <c r="I38" s="12" t="s">
        <v>69</v>
      </c>
    </row>
    <row r="39" spans="1:107" x14ac:dyDescent="0.2">
      <c r="A39" s="10"/>
      <c r="B39" s="11" t="s">
        <v>72</v>
      </c>
      <c r="C39" s="14" t="s">
        <v>53</v>
      </c>
      <c r="D39" s="19">
        <v>1.22</v>
      </c>
      <c r="E39" s="19">
        <v>2.42</v>
      </c>
      <c r="F39" s="19">
        <v>9.82</v>
      </c>
      <c r="G39" s="52">
        <v>66.03</v>
      </c>
      <c r="H39" s="52">
        <v>12</v>
      </c>
      <c r="I39" s="12" t="s">
        <v>71</v>
      </c>
    </row>
    <row r="40" spans="1:107" x14ac:dyDescent="0.2">
      <c r="A40" s="10"/>
      <c r="B40" s="11" t="s">
        <v>74</v>
      </c>
      <c r="C40" s="14" t="s">
        <v>38</v>
      </c>
      <c r="D40" s="19">
        <v>5.47</v>
      </c>
      <c r="E40" s="19">
        <v>9.99</v>
      </c>
      <c r="F40" s="19">
        <v>6.41</v>
      </c>
      <c r="G40" s="52">
        <v>125.06</v>
      </c>
      <c r="H40" s="52">
        <v>1.4850000000000001</v>
      </c>
      <c r="I40" s="12" t="s">
        <v>73</v>
      </c>
    </row>
    <row r="41" spans="1:107" x14ac:dyDescent="0.2">
      <c r="A41" s="10"/>
      <c r="B41" s="11" t="s">
        <v>45</v>
      </c>
      <c r="C41" s="14" t="s">
        <v>46</v>
      </c>
      <c r="D41" s="19">
        <v>2.64</v>
      </c>
      <c r="E41" s="19">
        <v>0.48</v>
      </c>
      <c r="F41" s="19">
        <v>13.72</v>
      </c>
      <c r="G41" s="52">
        <v>72.400000000000006</v>
      </c>
      <c r="H41" s="52">
        <v>0</v>
      </c>
      <c r="I41" s="12" t="s">
        <v>44</v>
      </c>
    </row>
    <row r="42" spans="1:107" x14ac:dyDescent="0.2">
      <c r="A42" s="10"/>
      <c r="B42" s="11" t="s">
        <v>76</v>
      </c>
      <c r="C42" s="14" t="s">
        <v>16</v>
      </c>
      <c r="D42" s="19">
        <v>0.15</v>
      </c>
      <c r="E42" s="19">
        <v>0.06</v>
      </c>
      <c r="F42" s="19">
        <v>13.07</v>
      </c>
      <c r="G42" s="52">
        <v>52.08</v>
      </c>
      <c r="H42" s="52">
        <v>30</v>
      </c>
      <c r="I42" s="12" t="s">
        <v>75</v>
      </c>
    </row>
    <row r="43" spans="1:107" s="39" customFormat="1" x14ac:dyDescent="0.2">
      <c r="A43" s="34"/>
      <c r="B43" s="35"/>
      <c r="C43" s="41">
        <f>C36+C37+C38+C39+C40+C41+C42</f>
        <v>505</v>
      </c>
      <c r="D43" s="41">
        <f t="shared" ref="D43:H43" si="6">D36+D37+D38+D39+D40+D41+D42</f>
        <v>16.309999999999999</v>
      </c>
      <c r="E43" s="41">
        <f t="shared" si="6"/>
        <v>22.9</v>
      </c>
      <c r="F43" s="41">
        <f t="shared" si="6"/>
        <v>46.4</v>
      </c>
      <c r="G43" s="42">
        <f t="shared" si="6"/>
        <v>498.14999999999992</v>
      </c>
      <c r="H43" s="42">
        <f t="shared" si="6"/>
        <v>56.494999999999997</v>
      </c>
      <c r="I43" s="38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  <c r="BI43" s="57"/>
      <c r="BJ43" s="57"/>
      <c r="BK43" s="57"/>
      <c r="BL43" s="57"/>
      <c r="BM43" s="57"/>
      <c r="BN43" s="57"/>
      <c r="BO43" s="57"/>
      <c r="BP43" s="57"/>
      <c r="BQ43" s="57"/>
      <c r="BR43" s="57"/>
      <c r="BS43" s="57"/>
      <c r="BT43" s="57"/>
      <c r="BU43" s="57"/>
      <c r="BV43" s="57"/>
      <c r="BW43" s="57"/>
      <c r="BX43" s="57"/>
      <c r="BY43" s="57"/>
      <c r="BZ43" s="57"/>
      <c r="CA43" s="57"/>
      <c r="CB43" s="57"/>
      <c r="CC43" s="57"/>
      <c r="CD43" s="57"/>
      <c r="CE43" s="57"/>
      <c r="CF43" s="57"/>
      <c r="CG43" s="57"/>
      <c r="CH43" s="57"/>
      <c r="CI43" s="57"/>
      <c r="CJ43" s="57"/>
      <c r="CK43" s="57"/>
      <c r="CL43" s="57"/>
      <c r="CM43" s="57"/>
      <c r="CN43" s="57"/>
      <c r="CO43" s="57"/>
      <c r="CP43" s="57"/>
      <c r="CQ43" s="57"/>
      <c r="CR43" s="57"/>
      <c r="CS43" s="57"/>
      <c r="CT43" s="57"/>
      <c r="CU43" s="57"/>
      <c r="CV43" s="57"/>
      <c r="CW43" s="57"/>
      <c r="CX43" s="57"/>
      <c r="CY43" s="57"/>
      <c r="CZ43" s="57"/>
      <c r="DA43" s="57"/>
      <c r="DB43" s="57"/>
      <c r="DC43" s="57"/>
    </row>
    <row r="44" spans="1:107" ht="38.25" x14ac:dyDescent="0.2">
      <c r="A44" s="66" t="s">
        <v>47</v>
      </c>
      <c r="B44" s="11" t="s">
        <v>78</v>
      </c>
      <c r="C44" s="14" t="s">
        <v>16</v>
      </c>
      <c r="D44" s="19">
        <v>6.66</v>
      </c>
      <c r="E44" s="19">
        <v>15</v>
      </c>
      <c r="F44" s="19">
        <v>23.19</v>
      </c>
      <c r="G44" s="52">
        <v>228.45</v>
      </c>
      <c r="H44" s="52">
        <v>7.4999999999999997E-2</v>
      </c>
      <c r="I44" s="12" t="s">
        <v>77</v>
      </c>
    </row>
    <row r="45" spans="1:107" x14ac:dyDescent="0.2">
      <c r="A45" s="10"/>
      <c r="B45" s="11" t="s">
        <v>68</v>
      </c>
      <c r="C45" s="14" t="s">
        <v>19</v>
      </c>
      <c r="D45" s="19">
        <v>0.13</v>
      </c>
      <c r="E45" s="19">
        <v>0.75</v>
      </c>
      <c r="F45" s="19">
        <v>0.18</v>
      </c>
      <c r="G45" s="52">
        <v>8.1</v>
      </c>
      <c r="H45" s="52">
        <v>0.02</v>
      </c>
      <c r="I45" s="12" t="s">
        <v>67</v>
      </c>
    </row>
    <row r="46" spans="1:107" ht="25.5" x14ac:dyDescent="0.2">
      <c r="A46" s="10"/>
      <c r="B46" s="11" t="s">
        <v>80</v>
      </c>
      <c r="C46" s="14" t="s">
        <v>58</v>
      </c>
      <c r="D46" s="19">
        <v>0</v>
      </c>
      <c r="E46" s="19">
        <v>0</v>
      </c>
      <c r="F46" s="19">
        <v>19.14</v>
      </c>
      <c r="G46" s="52">
        <v>69.599999999999994</v>
      </c>
      <c r="H46" s="52">
        <v>0</v>
      </c>
      <c r="I46" s="12" t="s">
        <v>79</v>
      </c>
    </row>
    <row r="47" spans="1:107" x14ac:dyDescent="0.2">
      <c r="A47" s="10"/>
      <c r="B47" s="11" t="s">
        <v>21</v>
      </c>
      <c r="C47" s="14" t="s">
        <v>82</v>
      </c>
      <c r="D47" s="19">
        <v>1.2</v>
      </c>
      <c r="E47" s="19">
        <v>0.3</v>
      </c>
      <c r="F47" s="19">
        <v>17.73</v>
      </c>
      <c r="G47" s="52">
        <v>71.400000000000006</v>
      </c>
      <c r="H47" s="52">
        <v>0</v>
      </c>
      <c r="I47" s="12" t="s">
        <v>81</v>
      </c>
    </row>
    <row r="48" spans="1:107" x14ac:dyDescent="0.2">
      <c r="A48" s="10"/>
      <c r="B48" s="11" t="s">
        <v>84</v>
      </c>
      <c r="C48" s="14">
        <v>110</v>
      </c>
      <c r="D48" s="19">
        <v>2.11</v>
      </c>
      <c r="E48" s="19">
        <v>4.1399999999999997</v>
      </c>
      <c r="F48" s="19">
        <v>11.1</v>
      </c>
      <c r="G48" s="52">
        <v>110.11</v>
      </c>
      <c r="H48" s="52">
        <v>6.048</v>
      </c>
      <c r="I48" s="12" t="s">
        <v>83</v>
      </c>
    </row>
    <row r="49" spans="1:107" s="39" customFormat="1" x14ac:dyDescent="0.2">
      <c r="A49" s="47"/>
      <c r="B49" s="48"/>
      <c r="C49" s="49">
        <f>C44+C45+C46+C47+C48</f>
        <v>495</v>
      </c>
      <c r="D49" s="49">
        <f t="shared" ref="D49:H49" si="7">D44+D45+D46+D47+D48</f>
        <v>10.1</v>
      </c>
      <c r="E49" s="49">
        <f t="shared" si="7"/>
        <v>20.190000000000001</v>
      </c>
      <c r="F49" s="49">
        <f t="shared" si="7"/>
        <v>71.34</v>
      </c>
      <c r="G49" s="50">
        <f t="shared" si="7"/>
        <v>487.65999999999997</v>
      </c>
      <c r="H49" s="50">
        <f t="shared" si="7"/>
        <v>6.1429999999999998</v>
      </c>
      <c r="I49" s="51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57"/>
      <c r="AL49" s="57"/>
      <c r="AM49" s="57"/>
      <c r="AN49" s="57"/>
      <c r="AO49" s="57"/>
      <c r="AP49" s="57"/>
      <c r="AQ49" s="57"/>
      <c r="AR49" s="57"/>
      <c r="AS49" s="57"/>
      <c r="AT49" s="57"/>
      <c r="AU49" s="57"/>
      <c r="AV49" s="57"/>
      <c r="AW49" s="57"/>
      <c r="AX49" s="57"/>
      <c r="AY49" s="57"/>
      <c r="AZ49" s="57"/>
      <c r="BA49" s="57"/>
      <c r="BB49" s="57"/>
      <c r="BC49" s="57"/>
      <c r="BD49" s="57"/>
      <c r="BE49" s="57"/>
      <c r="BF49" s="57"/>
      <c r="BG49" s="57"/>
      <c r="BH49" s="57"/>
      <c r="BI49" s="57"/>
      <c r="BJ49" s="57"/>
      <c r="BK49" s="57"/>
      <c r="BL49" s="57"/>
      <c r="BM49" s="57"/>
      <c r="BN49" s="57"/>
      <c r="BO49" s="57"/>
      <c r="BP49" s="57"/>
      <c r="BQ49" s="57"/>
      <c r="BR49" s="57"/>
      <c r="BS49" s="57"/>
      <c r="BT49" s="57"/>
      <c r="BU49" s="57"/>
      <c r="BV49" s="57"/>
      <c r="BW49" s="57"/>
      <c r="BX49" s="57"/>
      <c r="BY49" s="57"/>
      <c r="BZ49" s="57"/>
      <c r="CA49" s="57"/>
      <c r="CB49" s="57"/>
      <c r="CC49" s="57"/>
      <c r="CD49" s="57"/>
      <c r="CE49" s="57"/>
      <c r="CF49" s="57"/>
      <c r="CG49" s="57"/>
      <c r="CH49" s="57"/>
      <c r="CI49" s="57"/>
      <c r="CJ49" s="57"/>
      <c r="CK49" s="57"/>
      <c r="CL49" s="57"/>
      <c r="CM49" s="57"/>
      <c r="CN49" s="57"/>
      <c r="CO49" s="57"/>
      <c r="CP49" s="57"/>
      <c r="CQ49" s="57"/>
      <c r="CR49" s="57"/>
      <c r="CS49" s="57"/>
      <c r="CT49" s="57"/>
      <c r="CU49" s="57"/>
      <c r="CV49" s="57"/>
      <c r="CW49" s="57"/>
      <c r="CX49" s="57"/>
      <c r="CY49" s="57"/>
      <c r="CZ49" s="57"/>
      <c r="DA49" s="57"/>
      <c r="DB49" s="57"/>
      <c r="DC49" s="57"/>
    </row>
    <row r="50" spans="1:107" s="8" customFormat="1" ht="13.5" thickBot="1" x14ac:dyDescent="0.25">
      <c r="A50" s="69" t="s">
        <v>54</v>
      </c>
      <c r="B50" s="70"/>
      <c r="C50" s="15">
        <f>SUM(C33+C35+C43+C49)</f>
        <v>1610</v>
      </c>
      <c r="D50" s="20">
        <v>38.4</v>
      </c>
      <c r="E50" s="20">
        <v>52.21</v>
      </c>
      <c r="F50" s="20">
        <v>192.57999999999998</v>
      </c>
      <c r="G50" s="61">
        <f>SUM(G33+G35+G43+G49)</f>
        <v>1402.3899999999999</v>
      </c>
      <c r="H50" s="61">
        <v>72.212999999999994</v>
      </c>
      <c r="I50" s="13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  <c r="AV50" s="56"/>
      <c r="AW50" s="56"/>
      <c r="AX50" s="56"/>
      <c r="AY50" s="56"/>
      <c r="AZ50" s="56"/>
      <c r="BA50" s="56"/>
      <c r="BB50" s="56"/>
      <c r="BC50" s="56"/>
      <c r="BD50" s="56"/>
      <c r="BE50" s="56"/>
      <c r="BF50" s="56"/>
      <c r="BG50" s="56"/>
      <c r="BH50" s="56"/>
      <c r="BI50" s="56"/>
      <c r="BJ50" s="56"/>
      <c r="BK50" s="56"/>
      <c r="BL50" s="56"/>
      <c r="BM50" s="56"/>
      <c r="BN50" s="56"/>
      <c r="BO50" s="56"/>
      <c r="BP50" s="56"/>
      <c r="BQ50" s="56"/>
      <c r="BR50" s="56"/>
      <c r="BS50" s="56"/>
      <c r="BT50" s="56"/>
      <c r="BU50" s="56"/>
      <c r="BV50" s="56"/>
      <c r="BW50" s="56"/>
      <c r="BX50" s="56"/>
      <c r="BY50" s="56"/>
      <c r="BZ50" s="56"/>
      <c r="CA50" s="56"/>
      <c r="CB50" s="56"/>
      <c r="CC50" s="56"/>
      <c r="CD50" s="56"/>
      <c r="CE50" s="56"/>
      <c r="CF50" s="56"/>
      <c r="CG50" s="56"/>
      <c r="CH50" s="56"/>
      <c r="CI50" s="56"/>
      <c r="CJ50" s="56"/>
      <c r="CK50" s="56"/>
      <c r="CL50" s="56"/>
      <c r="CM50" s="56"/>
      <c r="CN50" s="56"/>
      <c r="CO50" s="56"/>
      <c r="CP50" s="56"/>
      <c r="CQ50" s="56"/>
      <c r="CR50" s="56"/>
      <c r="CS50" s="56"/>
      <c r="CT50" s="56"/>
      <c r="CU50" s="56"/>
      <c r="CV50" s="56"/>
      <c r="CW50" s="56"/>
      <c r="CX50" s="56"/>
      <c r="CY50" s="56"/>
      <c r="CZ50" s="56"/>
      <c r="DA50" s="56"/>
      <c r="DB50" s="56"/>
      <c r="DC50" s="56"/>
    </row>
    <row r="51" spans="1:107" s="8" customFormat="1" x14ac:dyDescent="0.2">
      <c r="A51" s="71" t="s">
        <v>85</v>
      </c>
      <c r="B51" s="72"/>
      <c r="C51" s="72"/>
      <c r="D51" s="72"/>
      <c r="E51" s="72"/>
      <c r="F51" s="72"/>
      <c r="G51" s="72"/>
      <c r="H51" s="72"/>
      <c r="I51" s="73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  <c r="AV51" s="56"/>
      <c r="AW51" s="56"/>
      <c r="AX51" s="56"/>
      <c r="AY51" s="56"/>
      <c r="AZ51" s="56"/>
      <c r="BA51" s="56"/>
      <c r="BB51" s="56"/>
      <c r="BC51" s="56"/>
      <c r="BD51" s="56"/>
      <c r="BE51" s="56"/>
      <c r="BF51" s="56"/>
      <c r="BG51" s="56"/>
      <c r="BH51" s="56"/>
      <c r="BI51" s="56"/>
      <c r="BJ51" s="56"/>
      <c r="BK51" s="56"/>
      <c r="BL51" s="56"/>
      <c r="BM51" s="56"/>
      <c r="BN51" s="56"/>
      <c r="BO51" s="56"/>
      <c r="BP51" s="56"/>
      <c r="BQ51" s="56"/>
      <c r="BR51" s="56"/>
      <c r="BS51" s="56"/>
      <c r="BT51" s="56"/>
      <c r="BU51" s="56"/>
      <c r="BV51" s="56"/>
      <c r="BW51" s="56"/>
      <c r="BX51" s="56"/>
      <c r="BY51" s="56"/>
      <c r="BZ51" s="56"/>
      <c r="CA51" s="56"/>
      <c r="CB51" s="56"/>
      <c r="CC51" s="56"/>
      <c r="CD51" s="56"/>
      <c r="CE51" s="56"/>
      <c r="CF51" s="56"/>
      <c r="CG51" s="56"/>
      <c r="CH51" s="56"/>
      <c r="CI51" s="56"/>
      <c r="CJ51" s="56"/>
      <c r="CK51" s="56"/>
      <c r="CL51" s="56"/>
      <c r="CM51" s="56"/>
      <c r="CN51" s="56"/>
      <c r="CO51" s="56"/>
      <c r="CP51" s="56"/>
      <c r="CQ51" s="56"/>
      <c r="CR51" s="56"/>
      <c r="CS51" s="56"/>
      <c r="CT51" s="56"/>
      <c r="CU51" s="56"/>
      <c r="CV51" s="56"/>
      <c r="CW51" s="56"/>
      <c r="CX51" s="56"/>
      <c r="CY51" s="56"/>
      <c r="CZ51" s="56"/>
      <c r="DA51" s="56"/>
      <c r="DB51" s="56"/>
      <c r="DC51" s="56"/>
    </row>
    <row r="52" spans="1:107" ht="25.5" x14ac:dyDescent="0.2">
      <c r="A52" s="10" t="s">
        <v>13</v>
      </c>
      <c r="B52" s="11" t="s">
        <v>87</v>
      </c>
      <c r="C52" s="14" t="s">
        <v>16</v>
      </c>
      <c r="D52" s="19">
        <v>3.3</v>
      </c>
      <c r="E52" s="19">
        <v>4.5</v>
      </c>
      <c r="F52" s="19">
        <v>16.8</v>
      </c>
      <c r="G52" s="52">
        <v>118.5</v>
      </c>
      <c r="H52" s="52">
        <v>0.45</v>
      </c>
      <c r="I52" s="12" t="s">
        <v>86</v>
      </c>
    </row>
    <row r="53" spans="1:107" x14ac:dyDescent="0.2">
      <c r="A53" s="10"/>
      <c r="B53" s="11" t="s">
        <v>21</v>
      </c>
      <c r="C53" s="14" t="s">
        <v>82</v>
      </c>
      <c r="D53" s="19">
        <v>1.2</v>
      </c>
      <c r="E53" s="19">
        <v>0.3</v>
      </c>
      <c r="F53" s="19">
        <v>17.73</v>
      </c>
      <c r="G53" s="52">
        <v>71.400000000000006</v>
      </c>
      <c r="H53" s="52">
        <v>0</v>
      </c>
      <c r="I53" s="12" t="s">
        <v>81</v>
      </c>
    </row>
    <row r="54" spans="1:107" x14ac:dyDescent="0.2">
      <c r="A54" s="10"/>
      <c r="B54" s="11" t="s">
        <v>18</v>
      </c>
      <c r="C54" s="14" t="s">
        <v>19</v>
      </c>
      <c r="D54" s="19">
        <v>0.02</v>
      </c>
      <c r="E54" s="19">
        <v>4.12</v>
      </c>
      <c r="F54" s="19">
        <v>0.04</v>
      </c>
      <c r="G54" s="52">
        <v>37.4</v>
      </c>
      <c r="H54" s="52">
        <v>0</v>
      </c>
      <c r="I54" s="12" t="s">
        <v>17</v>
      </c>
    </row>
    <row r="55" spans="1:107" x14ac:dyDescent="0.2">
      <c r="A55" s="10"/>
      <c r="B55" s="11" t="s">
        <v>89</v>
      </c>
      <c r="C55" s="14" t="s">
        <v>25</v>
      </c>
      <c r="D55" s="19">
        <v>1.44</v>
      </c>
      <c r="E55" s="19">
        <v>0.9</v>
      </c>
      <c r="F55" s="19">
        <v>15.48</v>
      </c>
      <c r="G55" s="52">
        <v>80.05</v>
      </c>
      <c r="H55" s="52">
        <v>1.026</v>
      </c>
      <c r="I55" s="12" t="s">
        <v>88</v>
      </c>
    </row>
    <row r="56" spans="1:107" s="39" customFormat="1" x14ac:dyDescent="0.2">
      <c r="A56" s="34"/>
      <c r="B56" s="35"/>
      <c r="C56" s="41">
        <f>C52+C53+C54+C55</f>
        <v>365</v>
      </c>
      <c r="D56" s="41">
        <f t="shared" ref="D56:H56" si="8">D52+D53+D54+D55</f>
        <v>5.9599999999999991</v>
      </c>
      <c r="E56" s="41">
        <f t="shared" si="8"/>
        <v>9.82</v>
      </c>
      <c r="F56" s="41">
        <f t="shared" si="8"/>
        <v>50.05</v>
      </c>
      <c r="G56" s="42">
        <f t="shared" si="8"/>
        <v>307.35000000000002</v>
      </c>
      <c r="H56" s="42">
        <f t="shared" si="8"/>
        <v>1.476</v>
      </c>
      <c r="I56" s="38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57"/>
      <c r="AW56" s="57"/>
      <c r="AX56" s="57"/>
      <c r="AY56" s="57"/>
      <c r="AZ56" s="57"/>
      <c r="BA56" s="57"/>
      <c r="BB56" s="57"/>
      <c r="BC56" s="57"/>
      <c r="BD56" s="57"/>
      <c r="BE56" s="57"/>
      <c r="BF56" s="57"/>
      <c r="BG56" s="57"/>
      <c r="BH56" s="57"/>
      <c r="BI56" s="57"/>
      <c r="BJ56" s="57"/>
      <c r="BK56" s="57"/>
      <c r="BL56" s="57"/>
      <c r="BM56" s="57"/>
      <c r="BN56" s="57"/>
      <c r="BO56" s="57"/>
      <c r="BP56" s="57"/>
      <c r="BQ56" s="57"/>
      <c r="BR56" s="57"/>
      <c r="BS56" s="57"/>
      <c r="BT56" s="57"/>
      <c r="BU56" s="57"/>
      <c r="BV56" s="57"/>
      <c r="BW56" s="57"/>
      <c r="BX56" s="57"/>
      <c r="BY56" s="57"/>
      <c r="BZ56" s="57"/>
      <c r="CA56" s="57"/>
      <c r="CB56" s="57"/>
      <c r="CC56" s="57"/>
      <c r="CD56" s="57"/>
      <c r="CE56" s="57"/>
      <c r="CF56" s="57"/>
      <c r="CG56" s="57"/>
      <c r="CH56" s="57"/>
      <c r="CI56" s="57"/>
      <c r="CJ56" s="57"/>
      <c r="CK56" s="57"/>
      <c r="CL56" s="57"/>
      <c r="CM56" s="57"/>
      <c r="CN56" s="57"/>
      <c r="CO56" s="57"/>
      <c r="CP56" s="57"/>
      <c r="CQ56" s="57"/>
      <c r="CR56" s="57"/>
      <c r="CS56" s="57"/>
      <c r="CT56" s="57"/>
      <c r="CU56" s="57"/>
      <c r="CV56" s="57"/>
      <c r="CW56" s="57"/>
      <c r="CX56" s="57"/>
      <c r="CY56" s="57"/>
      <c r="CZ56" s="57"/>
      <c r="DA56" s="57"/>
      <c r="DB56" s="57"/>
      <c r="DC56" s="57"/>
    </row>
    <row r="57" spans="1:107" x14ac:dyDescent="0.2">
      <c r="A57" s="10" t="s">
        <v>26</v>
      </c>
      <c r="B57" s="11" t="s">
        <v>237</v>
      </c>
      <c r="C57" s="14" t="s">
        <v>29</v>
      </c>
      <c r="D57" s="19">
        <v>0.84</v>
      </c>
      <c r="E57" s="19">
        <v>0.84</v>
      </c>
      <c r="F57" s="19">
        <v>21.56</v>
      </c>
      <c r="G57" s="52">
        <v>88.8</v>
      </c>
      <c r="H57" s="52">
        <v>8.4</v>
      </c>
      <c r="I57" s="12" t="s">
        <v>90</v>
      </c>
    </row>
    <row r="58" spans="1:107" s="39" customFormat="1" x14ac:dyDescent="0.2">
      <c r="A58" s="34"/>
      <c r="B58" s="35"/>
      <c r="C58" s="41" t="str">
        <f>C57</f>
        <v>140</v>
      </c>
      <c r="D58" s="41">
        <f t="shared" ref="D58:H58" si="9">D57</f>
        <v>0.84</v>
      </c>
      <c r="E58" s="41">
        <f t="shared" si="9"/>
        <v>0.84</v>
      </c>
      <c r="F58" s="41">
        <f t="shared" si="9"/>
        <v>21.56</v>
      </c>
      <c r="G58" s="42">
        <f t="shared" si="9"/>
        <v>88.8</v>
      </c>
      <c r="H58" s="42">
        <f t="shared" si="9"/>
        <v>8.4</v>
      </c>
      <c r="I58" s="38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57"/>
      <c r="AT58" s="57"/>
      <c r="AU58" s="57"/>
      <c r="AV58" s="57"/>
      <c r="AW58" s="57"/>
      <c r="AX58" s="57"/>
      <c r="AY58" s="57"/>
      <c r="AZ58" s="57"/>
      <c r="BA58" s="57"/>
      <c r="BB58" s="57"/>
      <c r="BC58" s="57"/>
      <c r="BD58" s="57"/>
      <c r="BE58" s="57"/>
      <c r="BF58" s="57"/>
      <c r="BG58" s="57"/>
      <c r="BH58" s="57"/>
      <c r="BI58" s="57"/>
      <c r="BJ58" s="57"/>
      <c r="BK58" s="57"/>
      <c r="BL58" s="57"/>
      <c r="BM58" s="57"/>
      <c r="BN58" s="57"/>
      <c r="BO58" s="57"/>
      <c r="BP58" s="57"/>
      <c r="BQ58" s="57"/>
      <c r="BR58" s="57"/>
      <c r="BS58" s="57"/>
      <c r="BT58" s="57"/>
      <c r="BU58" s="57"/>
      <c r="BV58" s="57"/>
      <c r="BW58" s="57"/>
      <c r="BX58" s="57"/>
      <c r="BY58" s="57"/>
      <c r="BZ58" s="57"/>
      <c r="CA58" s="57"/>
      <c r="CB58" s="57"/>
      <c r="CC58" s="57"/>
      <c r="CD58" s="57"/>
      <c r="CE58" s="57"/>
      <c r="CF58" s="57"/>
      <c r="CG58" s="57"/>
      <c r="CH58" s="57"/>
      <c r="CI58" s="57"/>
      <c r="CJ58" s="57"/>
      <c r="CK58" s="57"/>
      <c r="CL58" s="57"/>
      <c r="CM58" s="57"/>
      <c r="CN58" s="57"/>
      <c r="CO58" s="57"/>
      <c r="CP58" s="57"/>
      <c r="CQ58" s="57"/>
      <c r="CR58" s="57"/>
      <c r="CS58" s="57"/>
      <c r="CT58" s="57"/>
      <c r="CU58" s="57"/>
      <c r="CV58" s="57"/>
      <c r="CW58" s="57"/>
      <c r="CX58" s="57"/>
      <c r="CY58" s="57"/>
      <c r="CZ58" s="57"/>
      <c r="DA58" s="57"/>
      <c r="DB58" s="57"/>
      <c r="DC58" s="57"/>
    </row>
    <row r="59" spans="1:107" x14ac:dyDescent="0.2">
      <c r="A59" s="10" t="s">
        <v>30</v>
      </c>
      <c r="B59" s="11" t="s">
        <v>92</v>
      </c>
      <c r="C59" s="14" t="s">
        <v>38</v>
      </c>
      <c r="D59" s="19">
        <v>0.7</v>
      </c>
      <c r="E59" s="19">
        <v>1.95</v>
      </c>
      <c r="F59" s="19">
        <v>5.25</v>
      </c>
      <c r="G59" s="52">
        <v>37.5</v>
      </c>
      <c r="H59" s="52">
        <v>0.85</v>
      </c>
      <c r="I59" s="12" t="s">
        <v>91</v>
      </c>
    </row>
    <row r="60" spans="1:107" x14ac:dyDescent="0.2">
      <c r="A60" s="10"/>
      <c r="B60" s="11" t="s">
        <v>94</v>
      </c>
      <c r="C60" s="14" t="s">
        <v>95</v>
      </c>
      <c r="D60" s="19">
        <v>5.75</v>
      </c>
      <c r="E60" s="19">
        <v>5.8</v>
      </c>
      <c r="F60" s="19">
        <v>9.89</v>
      </c>
      <c r="G60" s="52">
        <v>103.37</v>
      </c>
      <c r="H60" s="52">
        <v>7.54</v>
      </c>
      <c r="I60" s="12" t="s">
        <v>93</v>
      </c>
    </row>
    <row r="61" spans="1:107" x14ac:dyDescent="0.2">
      <c r="A61" s="10"/>
      <c r="B61" s="11" t="s">
        <v>97</v>
      </c>
      <c r="C61" s="14" t="s">
        <v>41</v>
      </c>
      <c r="D61" s="19">
        <v>9.5399999999999991</v>
      </c>
      <c r="E61" s="19">
        <v>6.61</v>
      </c>
      <c r="F61" s="19">
        <v>0.7</v>
      </c>
      <c r="G61" s="52">
        <v>126.59</v>
      </c>
      <c r="H61" s="52">
        <v>0.52800000000000002</v>
      </c>
      <c r="I61" s="12" t="s">
        <v>96</v>
      </c>
    </row>
    <row r="62" spans="1:107" x14ac:dyDescent="0.2">
      <c r="A62" s="10"/>
      <c r="B62" s="11" t="s">
        <v>99</v>
      </c>
      <c r="C62" s="14" t="s">
        <v>41</v>
      </c>
      <c r="D62" s="19">
        <v>1.02</v>
      </c>
      <c r="E62" s="19">
        <v>2.86</v>
      </c>
      <c r="F62" s="19">
        <v>18.989999999999998</v>
      </c>
      <c r="G62" s="52">
        <v>109.04</v>
      </c>
      <c r="H62" s="52">
        <v>0</v>
      </c>
      <c r="I62" s="12" t="s">
        <v>98</v>
      </c>
    </row>
    <row r="63" spans="1:107" x14ac:dyDescent="0.2">
      <c r="A63" s="10"/>
      <c r="B63" s="11" t="s">
        <v>101</v>
      </c>
      <c r="C63" s="14" t="s">
        <v>16</v>
      </c>
      <c r="D63" s="19">
        <v>0.15</v>
      </c>
      <c r="E63" s="19">
        <v>0</v>
      </c>
      <c r="F63" s="19">
        <v>14.4</v>
      </c>
      <c r="G63" s="52">
        <v>54</v>
      </c>
      <c r="H63" s="52">
        <v>37.5</v>
      </c>
      <c r="I63" s="12" t="s">
        <v>100</v>
      </c>
    </row>
    <row r="64" spans="1:107" x14ac:dyDescent="0.2">
      <c r="A64" s="10"/>
      <c r="B64" s="11" t="s">
        <v>45</v>
      </c>
      <c r="C64" s="14" t="s">
        <v>46</v>
      </c>
      <c r="D64" s="19">
        <v>2.64</v>
      </c>
      <c r="E64" s="19">
        <v>0.48</v>
      </c>
      <c r="F64" s="19">
        <v>13.72</v>
      </c>
      <c r="G64" s="52">
        <v>72.400000000000006</v>
      </c>
      <c r="H64" s="52">
        <v>0</v>
      </c>
      <c r="I64" s="12" t="s">
        <v>44</v>
      </c>
    </row>
    <row r="65" spans="1:107" s="39" customFormat="1" x14ac:dyDescent="0.2">
      <c r="A65" s="34"/>
      <c r="B65" s="35"/>
      <c r="C65" s="41">
        <f>C59+C60+C61+C62+C63+C64</f>
        <v>530</v>
      </c>
      <c r="D65" s="41">
        <f t="shared" ref="D65:H65" si="10">D59+D60+D61+D62+D63+D64</f>
        <v>19.799999999999997</v>
      </c>
      <c r="E65" s="41">
        <f t="shared" si="10"/>
        <v>17.7</v>
      </c>
      <c r="F65" s="41">
        <f t="shared" si="10"/>
        <v>62.949999999999996</v>
      </c>
      <c r="G65" s="42">
        <f t="shared" si="10"/>
        <v>502.90000000000009</v>
      </c>
      <c r="H65" s="42">
        <f t="shared" si="10"/>
        <v>46.417999999999999</v>
      </c>
      <c r="I65" s="38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  <c r="AK65" s="57"/>
      <c r="AL65" s="57"/>
      <c r="AM65" s="57"/>
      <c r="AN65" s="57"/>
      <c r="AO65" s="57"/>
      <c r="AP65" s="57"/>
      <c r="AQ65" s="57"/>
      <c r="AR65" s="57"/>
      <c r="AS65" s="57"/>
      <c r="AT65" s="57"/>
      <c r="AU65" s="57"/>
      <c r="AV65" s="57"/>
      <c r="AW65" s="57"/>
      <c r="AX65" s="57"/>
      <c r="AY65" s="57"/>
      <c r="AZ65" s="57"/>
      <c r="BA65" s="57"/>
      <c r="BB65" s="57"/>
      <c r="BC65" s="57"/>
      <c r="BD65" s="57"/>
      <c r="BE65" s="57"/>
      <c r="BF65" s="57"/>
      <c r="BG65" s="57"/>
      <c r="BH65" s="57"/>
      <c r="BI65" s="57"/>
      <c r="BJ65" s="57"/>
      <c r="BK65" s="57"/>
      <c r="BL65" s="57"/>
      <c r="BM65" s="57"/>
      <c r="BN65" s="57"/>
      <c r="BO65" s="57"/>
      <c r="BP65" s="57"/>
      <c r="BQ65" s="57"/>
      <c r="BR65" s="57"/>
      <c r="BS65" s="57"/>
      <c r="BT65" s="57"/>
      <c r="BU65" s="57"/>
      <c r="BV65" s="57"/>
      <c r="BW65" s="57"/>
      <c r="BX65" s="57"/>
      <c r="BY65" s="57"/>
      <c r="BZ65" s="57"/>
      <c r="CA65" s="57"/>
      <c r="CB65" s="57"/>
      <c r="CC65" s="57"/>
      <c r="CD65" s="57"/>
      <c r="CE65" s="57"/>
      <c r="CF65" s="57"/>
      <c r="CG65" s="57"/>
      <c r="CH65" s="57"/>
      <c r="CI65" s="57"/>
      <c r="CJ65" s="57"/>
      <c r="CK65" s="57"/>
      <c r="CL65" s="57"/>
      <c r="CM65" s="57"/>
      <c r="CN65" s="57"/>
      <c r="CO65" s="57"/>
      <c r="CP65" s="57"/>
      <c r="CQ65" s="57"/>
      <c r="CR65" s="57"/>
      <c r="CS65" s="57"/>
      <c r="CT65" s="57"/>
      <c r="CU65" s="57"/>
      <c r="CV65" s="57"/>
      <c r="CW65" s="57"/>
      <c r="CX65" s="57"/>
      <c r="CY65" s="57"/>
      <c r="CZ65" s="57"/>
      <c r="DA65" s="57"/>
      <c r="DB65" s="57"/>
      <c r="DC65" s="57"/>
    </row>
    <row r="66" spans="1:107" ht="38.25" x14ac:dyDescent="0.2">
      <c r="A66" s="66" t="s">
        <v>47</v>
      </c>
      <c r="B66" s="11" t="s">
        <v>103</v>
      </c>
      <c r="C66" s="14" t="s">
        <v>29</v>
      </c>
      <c r="D66" s="19">
        <v>9.58</v>
      </c>
      <c r="E66" s="19">
        <v>12.45</v>
      </c>
      <c r="F66" s="19">
        <v>13.03</v>
      </c>
      <c r="G66" s="52">
        <v>231.2</v>
      </c>
      <c r="H66" s="52">
        <v>19.11</v>
      </c>
      <c r="I66" s="12" t="s">
        <v>102</v>
      </c>
    </row>
    <row r="67" spans="1:107" x14ac:dyDescent="0.2">
      <c r="A67" s="10"/>
      <c r="B67" s="11" t="s">
        <v>105</v>
      </c>
      <c r="C67" s="14" t="s">
        <v>58</v>
      </c>
      <c r="D67" s="19">
        <v>0.3</v>
      </c>
      <c r="E67" s="19">
        <v>0.2</v>
      </c>
      <c r="F67" s="19">
        <v>25.1</v>
      </c>
      <c r="G67" s="52">
        <v>101</v>
      </c>
      <c r="H67" s="52">
        <v>7.8</v>
      </c>
      <c r="I67" s="12" t="s">
        <v>104</v>
      </c>
    </row>
    <row r="68" spans="1:107" x14ac:dyDescent="0.2">
      <c r="A68" s="10"/>
      <c r="B68" s="11" t="s">
        <v>21</v>
      </c>
      <c r="C68" s="14" t="s">
        <v>82</v>
      </c>
      <c r="D68" s="19">
        <v>1.2</v>
      </c>
      <c r="E68" s="19">
        <v>0.3</v>
      </c>
      <c r="F68" s="19">
        <v>17.73</v>
      </c>
      <c r="G68" s="52">
        <v>71.400000000000006</v>
      </c>
      <c r="H68" s="52">
        <v>0</v>
      </c>
      <c r="I68" s="12" t="s">
        <v>81</v>
      </c>
    </row>
    <row r="69" spans="1:107" x14ac:dyDescent="0.2">
      <c r="A69" s="10"/>
      <c r="B69" s="11" t="s">
        <v>107</v>
      </c>
      <c r="C69" s="14" t="s">
        <v>38</v>
      </c>
      <c r="D69" s="19">
        <v>2.66</v>
      </c>
      <c r="E69" s="19">
        <v>3.02</v>
      </c>
      <c r="F69" s="19">
        <v>24.39</v>
      </c>
      <c r="G69" s="52">
        <v>98.49</v>
      </c>
      <c r="H69" s="52">
        <v>0.14000000000000001</v>
      </c>
      <c r="I69" s="12" t="s">
        <v>106</v>
      </c>
    </row>
    <row r="70" spans="1:107" s="39" customFormat="1" x14ac:dyDescent="0.2">
      <c r="A70" s="47"/>
      <c r="B70" s="48"/>
      <c r="C70" s="49">
        <f>C66+C67+C68+C69</f>
        <v>420</v>
      </c>
      <c r="D70" s="49">
        <f t="shared" ref="D70:H70" si="11">D66+D67+D68+D69</f>
        <v>13.74</v>
      </c>
      <c r="E70" s="49">
        <f t="shared" si="11"/>
        <v>15.969999999999999</v>
      </c>
      <c r="F70" s="49">
        <f t="shared" si="11"/>
        <v>80.25</v>
      </c>
      <c r="G70" s="50">
        <f t="shared" si="11"/>
        <v>502.09000000000003</v>
      </c>
      <c r="H70" s="50">
        <f t="shared" si="11"/>
        <v>27.05</v>
      </c>
      <c r="I70" s="51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  <c r="AK70" s="57"/>
      <c r="AL70" s="57"/>
      <c r="AM70" s="57"/>
      <c r="AN70" s="57"/>
      <c r="AO70" s="57"/>
      <c r="AP70" s="57"/>
      <c r="AQ70" s="57"/>
      <c r="AR70" s="57"/>
      <c r="AS70" s="57"/>
      <c r="AT70" s="57"/>
      <c r="AU70" s="57"/>
      <c r="AV70" s="57"/>
      <c r="AW70" s="57"/>
      <c r="AX70" s="57"/>
      <c r="AY70" s="57"/>
      <c r="AZ70" s="57"/>
      <c r="BA70" s="57"/>
      <c r="BB70" s="57"/>
      <c r="BC70" s="57"/>
      <c r="BD70" s="57"/>
      <c r="BE70" s="57"/>
      <c r="BF70" s="57"/>
      <c r="BG70" s="57"/>
      <c r="BH70" s="57"/>
      <c r="BI70" s="57"/>
      <c r="BJ70" s="57"/>
      <c r="BK70" s="57"/>
      <c r="BL70" s="57"/>
      <c r="BM70" s="57"/>
      <c r="BN70" s="57"/>
      <c r="BO70" s="57"/>
      <c r="BP70" s="57"/>
      <c r="BQ70" s="57"/>
      <c r="BR70" s="57"/>
      <c r="BS70" s="57"/>
      <c r="BT70" s="57"/>
      <c r="BU70" s="57"/>
      <c r="BV70" s="57"/>
      <c r="BW70" s="57"/>
      <c r="BX70" s="57"/>
      <c r="BY70" s="57"/>
      <c r="BZ70" s="57"/>
      <c r="CA70" s="57"/>
      <c r="CB70" s="57"/>
      <c r="CC70" s="57"/>
      <c r="CD70" s="57"/>
      <c r="CE70" s="57"/>
      <c r="CF70" s="57"/>
      <c r="CG70" s="57"/>
      <c r="CH70" s="57"/>
      <c r="CI70" s="57"/>
      <c r="CJ70" s="57"/>
      <c r="CK70" s="57"/>
      <c r="CL70" s="57"/>
      <c r="CM70" s="57"/>
      <c r="CN70" s="57"/>
      <c r="CO70" s="57"/>
      <c r="CP70" s="57"/>
      <c r="CQ70" s="57"/>
      <c r="CR70" s="57"/>
      <c r="CS70" s="57"/>
      <c r="CT70" s="57"/>
      <c r="CU70" s="57"/>
      <c r="CV70" s="57"/>
      <c r="CW70" s="57"/>
      <c r="CX70" s="57"/>
      <c r="CY70" s="57"/>
      <c r="CZ70" s="57"/>
      <c r="DA70" s="57"/>
      <c r="DB70" s="57"/>
      <c r="DC70" s="57"/>
    </row>
    <row r="71" spans="1:107" s="8" customFormat="1" ht="13.5" thickBot="1" x14ac:dyDescent="0.25">
      <c r="A71" s="69" t="s">
        <v>54</v>
      </c>
      <c r="B71" s="70"/>
      <c r="C71" s="15">
        <f>SUM(C56+C58+C65+C70)</f>
        <v>1455</v>
      </c>
      <c r="D71" s="20">
        <v>40.340000000000003</v>
      </c>
      <c r="E71" s="20">
        <v>44.330000000000005</v>
      </c>
      <c r="F71" s="20">
        <v>214.81</v>
      </c>
      <c r="G71" s="61">
        <f>SUM(G56+G58+G65+G70)</f>
        <v>1401.1400000000003</v>
      </c>
      <c r="H71" s="61">
        <v>83.343999999999994</v>
      </c>
      <c r="I71" s="13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6"/>
      <c r="AJ71" s="56"/>
      <c r="AK71" s="56"/>
      <c r="AL71" s="56"/>
      <c r="AM71" s="56"/>
      <c r="AN71" s="56"/>
      <c r="AO71" s="56"/>
      <c r="AP71" s="56"/>
      <c r="AQ71" s="56"/>
      <c r="AR71" s="56"/>
      <c r="AS71" s="56"/>
      <c r="AT71" s="56"/>
      <c r="AU71" s="56"/>
      <c r="AV71" s="56"/>
      <c r="AW71" s="56"/>
      <c r="AX71" s="56"/>
      <c r="AY71" s="56"/>
      <c r="AZ71" s="56"/>
      <c r="BA71" s="56"/>
      <c r="BB71" s="56"/>
      <c r="BC71" s="56"/>
      <c r="BD71" s="56"/>
      <c r="BE71" s="56"/>
      <c r="BF71" s="56"/>
      <c r="BG71" s="56"/>
      <c r="BH71" s="56"/>
      <c r="BI71" s="56"/>
      <c r="BJ71" s="56"/>
      <c r="BK71" s="56"/>
      <c r="BL71" s="56"/>
      <c r="BM71" s="56"/>
      <c r="BN71" s="56"/>
      <c r="BO71" s="56"/>
      <c r="BP71" s="56"/>
      <c r="BQ71" s="56"/>
      <c r="BR71" s="56"/>
      <c r="BS71" s="56"/>
      <c r="BT71" s="56"/>
      <c r="BU71" s="56"/>
      <c r="BV71" s="56"/>
      <c r="BW71" s="56"/>
      <c r="BX71" s="56"/>
      <c r="BY71" s="56"/>
      <c r="BZ71" s="56"/>
      <c r="CA71" s="56"/>
      <c r="CB71" s="56"/>
      <c r="CC71" s="56"/>
      <c r="CD71" s="56"/>
      <c r="CE71" s="56"/>
      <c r="CF71" s="56"/>
      <c r="CG71" s="56"/>
      <c r="CH71" s="56"/>
      <c r="CI71" s="56"/>
      <c r="CJ71" s="56"/>
      <c r="CK71" s="56"/>
      <c r="CL71" s="56"/>
      <c r="CM71" s="56"/>
      <c r="CN71" s="56"/>
      <c r="CO71" s="56"/>
      <c r="CP71" s="56"/>
      <c r="CQ71" s="56"/>
      <c r="CR71" s="56"/>
      <c r="CS71" s="56"/>
      <c r="CT71" s="56"/>
      <c r="CU71" s="56"/>
      <c r="CV71" s="56"/>
      <c r="CW71" s="56"/>
      <c r="CX71" s="56"/>
      <c r="CY71" s="56"/>
      <c r="CZ71" s="56"/>
      <c r="DA71" s="56"/>
      <c r="DB71" s="56"/>
      <c r="DC71" s="56"/>
    </row>
    <row r="72" spans="1:107" s="8" customFormat="1" x14ac:dyDescent="0.2">
      <c r="A72" s="71" t="s">
        <v>108</v>
      </c>
      <c r="B72" s="72"/>
      <c r="C72" s="72"/>
      <c r="D72" s="72"/>
      <c r="E72" s="72"/>
      <c r="F72" s="72"/>
      <c r="G72" s="72"/>
      <c r="H72" s="72"/>
      <c r="I72" s="73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56"/>
      <c r="AG72" s="56"/>
      <c r="AH72" s="56"/>
      <c r="AI72" s="56"/>
      <c r="AJ72" s="56"/>
      <c r="AK72" s="56"/>
      <c r="AL72" s="56"/>
      <c r="AM72" s="56"/>
      <c r="AN72" s="56"/>
      <c r="AO72" s="56"/>
      <c r="AP72" s="56"/>
      <c r="AQ72" s="56"/>
      <c r="AR72" s="56"/>
      <c r="AS72" s="56"/>
      <c r="AT72" s="56"/>
      <c r="AU72" s="56"/>
      <c r="AV72" s="56"/>
      <c r="AW72" s="56"/>
      <c r="AX72" s="56"/>
      <c r="AY72" s="56"/>
      <c r="AZ72" s="56"/>
      <c r="BA72" s="56"/>
      <c r="BB72" s="56"/>
      <c r="BC72" s="56"/>
      <c r="BD72" s="56"/>
      <c r="BE72" s="56"/>
      <c r="BF72" s="56"/>
      <c r="BG72" s="56"/>
      <c r="BH72" s="56"/>
      <c r="BI72" s="56"/>
      <c r="BJ72" s="56"/>
      <c r="BK72" s="56"/>
      <c r="BL72" s="56"/>
      <c r="BM72" s="56"/>
      <c r="BN72" s="56"/>
      <c r="BO72" s="56"/>
      <c r="BP72" s="56"/>
      <c r="BQ72" s="56"/>
      <c r="BR72" s="56"/>
      <c r="BS72" s="56"/>
      <c r="BT72" s="56"/>
      <c r="BU72" s="56"/>
      <c r="BV72" s="56"/>
      <c r="BW72" s="56"/>
      <c r="BX72" s="56"/>
      <c r="BY72" s="56"/>
      <c r="BZ72" s="56"/>
      <c r="CA72" s="56"/>
      <c r="CB72" s="56"/>
      <c r="CC72" s="56"/>
      <c r="CD72" s="56"/>
      <c r="CE72" s="56"/>
      <c r="CF72" s="56"/>
      <c r="CG72" s="56"/>
      <c r="CH72" s="56"/>
      <c r="CI72" s="56"/>
      <c r="CJ72" s="56"/>
      <c r="CK72" s="56"/>
      <c r="CL72" s="56"/>
      <c r="CM72" s="56"/>
      <c r="CN72" s="56"/>
      <c r="CO72" s="56"/>
      <c r="CP72" s="56"/>
      <c r="CQ72" s="56"/>
      <c r="CR72" s="56"/>
      <c r="CS72" s="56"/>
      <c r="CT72" s="56"/>
      <c r="CU72" s="56"/>
      <c r="CV72" s="56"/>
      <c r="CW72" s="56"/>
      <c r="CX72" s="56"/>
      <c r="CY72" s="56"/>
      <c r="CZ72" s="56"/>
      <c r="DA72" s="56"/>
      <c r="DB72" s="56"/>
      <c r="DC72" s="56"/>
    </row>
    <row r="73" spans="1:107" x14ac:dyDescent="0.2">
      <c r="A73" s="10" t="s">
        <v>13</v>
      </c>
      <c r="B73" s="11" t="s">
        <v>235</v>
      </c>
      <c r="C73" s="14" t="s">
        <v>58</v>
      </c>
      <c r="D73" s="19">
        <v>5.36</v>
      </c>
      <c r="E73" s="19">
        <v>6.08</v>
      </c>
      <c r="F73" s="19">
        <v>14.82</v>
      </c>
      <c r="G73" s="52">
        <v>137.82</v>
      </c>
      <c r="H73" s="52">
        <v>1.82</v>
      </c>
      <c r="I73" s="12" t="s">
        <v>109</v>
      </c>
    </row>
    <row r="74" spans="1:107" x14ac:dyDescent="0.2">
      <c r="A74" s="10"/>
      <c r="B74" s="11" t="s">
        <v>21</v>
      </c>
      <c r="C74" s="14" t="s">
        <v>111</v>
      </c>
      <c r="D74" s="19">
        <v>1</v>
      </c>
      <c r="E74" s="19">
        <v>0.25</v>
      </c>
      <c r="F74" s="19">
        <v>14.77</v>
      </c>
      <c r="G74" s="52">
        <v>59.5</v>
      </c>
      <c r="H74" s="52">
        <v>0</v>
      </c>
      <c r="I74" s="12" t="s">
        <v>110</v>
      </c>
    </row>
    <row r="75" spans="1:107" x14ac:dyDescent="0.2">
      <c r="A75" s="10"/>
      <c r="B75" s="11" t="s">
        <v>113</v>
      </c>
      <c r="C75" s="14" t="s">
        <v>114</v>
      </c>
      <c r="D75" s="19">
        <v>1.87</v>
      </c>
      <c r="E75" s="19">
        <v>3</v>
      </c>
      <c r="F75" s="19">
        <v>0</v>
      </c>
      <c r="G75" s="52">
        <v>37.340000000000003</v>
      </c>
      <c r="H75" s="52">
        <v>0.14399999999999999</v>
      </c>
      <c r="I75" s="12" t="s">
        <v>112</v>
      </c>
    </row>
    <row r="76" spans="1:107" x14ac:dyDescent="0.2">
      <c r="A76" s="10"/>
      <c r="B76" s="11" t="s">
        <v>125</v>
      </c>
      <c r="C76" s="14" t="s">
        <v>25</v>
      </c>
      <c r="D76" s="19">
        <v>2.48</v>
      </c>
      <c r="E76" s="19">
        <v>3.98</v>
      </c>
      <c r="F76" s="19">
        <v>18.07</v>
      </c>
      <c r="G76" s="52">
        <v>129.91</v>
      </c>
      <c r="H76" s="52">
        <v>1.98</v>
      </c>
      <c r="I76" s="12" t="s">
        <v>23</v>
      </c>
    </row>
    <row r="77" spans="1:107" s="39" customFormat="1" x14ac:dyDescent="0.2">
      <c r="A77" s="34"/>
      <c r="B77" s="35"/>
      <c r="C77" s="41">
        <f>C73+C74+C75+C76</f>
        <v>415</v>
      </c>
      <c r="D77" s="41">
        <f t="shared" ref="D77:H77" si="12">D73+D74+D75+D76</f>
        <v>10.71</v>
      </c>
      <c r="E77" s="41">
        <f t="shared" si="12"/>
        <v>13.31</v>
      </c>
      <c r="F77" s="41">
        <f t="shared" si="12"/>
        <v>47.66</v>
      </c>
      <c r="G77" s="42">
        <f t="shared" si="12"/>
        <v>364.57</v>
      </c>
      <c r="H77" s="42">
        <f t="shared" si="12"/>
        <v>3.944</v>
      </c>
      <c r="I77" s="38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7"/>
      <c r="AR77" s="57"/>
      <c r="AS77" s="57"/>
      <c r="AT77" s="57"/>
      <c r="AU77" s="57"/>
      <c r="AV77" s="57"/>
      <c r="AW77" s="57"/>
      <c r="AX77" s="57"/>
      <c r="AY77" s="57"/>
      <c r="AZ77" s="57"/>
      <c r="BA77" s="57"/>
      <c r="BB77" s="57"/>
      <c r="BC77" s="57"/>
      <c r="BD77" s="57"/>
      <c r="BE77" s="57"/>
      <c r="BF77" s="57"/>
      <c r="BG77" s="57"/>
      <c r="BH77" s="57"/>
      <c r="BI77" s="57"/>
      <c r="BJ77" s="57"/>
      <c r="BK77" s="57"/>
      <c r="BL77" s="57"/>
      <c r="BM77" s="57"/>
      <c r="BN77" s="57"/>
      <c r="BO77" s="57"/>
      <c r="BP77" s="57"/>
      <c r="BQ77" s="57"/>
      <c r="BR77" s="57"/>
      <c r="BS77" s="57"/>
      <c r="BT77" s="57"/>
      <c r="BU77" s="57"/>
      <c r="BV77" s="57"/>
      <c r="BW77" s="57"/>
      <c r="BX77" s="57"/>
      <c r="BY77" s="57"/>
      <c r="BZ77" s="57"/>
      <c r="CA77" s="57"/>
      <c r="CB77" s="57"/>
      <c r="CC77" s="57"/>
      <c r="CD77" s="57"/>
      <c r="CE77" s="57"/>
      <c r="CF77" s="57"/>
      <c r="CG77" s="57"/>
      <c r="CH77" s="57"/>
      <c r="CI77" s="57"/>
      <c r="CJ77" s="57"/>
      <c r="CK77" s="57"/>
      <c r="CL77" s="57"/>
      <c r="CM77" s="57"/>
      <c r="CN77" s="57"/>
      <c r="CO77" s="57"/>
      <c r="CP77" s="57"/>
      <c r="CQ77" s="57"/>
      <c r="CR77" s="57"/>
      <c r="CS77" s="57"/>
      <c r="CT77" s="57"/>
      <c r="CU77" s="57"/>
      <c r="CV77" s="57"/>
      <c r="CW77" s="57"/>
      <c r="CX77" s="57"/>
      <c r="CY77" s="57"/>
      <c r="CZ77" s="57"/>
      <c r="DA77" s="57"/>
      <c r="DB77" s="57"/>
      <c r="DC77" s="57"/>
    </row>
    <row r="78" spans="1:107" x14ac:dyDescent="0.2">
      <c r="A78" s="10" t="s">
        <v>26</v>
      </c>
      <c r="B78" s="11" t="s">
        <v>64</v>
      </c>
      <c r="C78" s="14" t="s">
        <v>41</v>
      </c>
      <c r="D78" s="19">
        <v>1.2</v>
      </c>
      <c r="E78" s="19">
        <v>0.4</v>
      </c>
      <c r="F78" s="19">
        <v>16.8</v>
      </c>
      <c r="G78" s="52">
        <v>76</v>
      </c>
      <c r="H78" s="52">
        <v>8</v>
      </c>
      <c r="I78" s="12" t="s">
        <v>63</v>
      </c>
    </row>
    <row r="79" spans="1:107" s="39" customFormat="1" x14ac:dyDescent="0.2">
      <c r="A79" s="34"/>
      <c r="B79" s="35"/>
      <c r="C79" s="41" t="str">
        <f>C78</f>
        <v>80</v>
      </c>
      <c r="D79" s="41">
        <f t="shared" ref="D79:H79" si="13">D78</f>
        <v>1.2</v>
      </c>
      <c r="E79" s="41">
        <f t="shared" si="13"/>
        <v>0.4</v>
      </c>
      <c r="F79" s="41">
        <f t="shared" si="13"/>
        <v>16.8</v>
      </c>
      <c r="G79" s="42">
        <f t="shared" si="13"/>
        <v>76</v>
      </c>
      <c r="H79" s="42">
        <f t="shared" si="13"/>
        <v>8</v>
      </c>
      <c r="I79" s="38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  <c r="AK79" s="57"/>
      <c r="AL79" s="57"/>
      <c r="AM79" s="57"/>
      <c r="AN79" s="57"/>
      <c r="AO79" s="57"/>
      <c r="AP79" s="57"/>
      <c r="AQ79" s="57"/>
      <c r="AR79" s="57"/>
      <c r="AS79" s="57"/>
      <c r="AT79" s="57"/>
      <c r="AU79" s="57"/>
      <c r="AV79" s="57"/>
      <c r="AW79" s="57"/>
      <c r="AX79" s="57"/>
      <c r="AY79" s="57"/>
      <c r="AZ79" s="57"/>
      <c r="BA79" s="57"/>
      <c r="BB79" s="57"/>
      <c r="BC79" s="57"/>
      <c r="BD79" s="57"/>
      <c r="BE79" s="57"/>
      <c r="BF79" s="57"/>
      <c r="BG79" s="57"/>
      <c r="BH79" s="57"/>
      <c r="BI79" s="57"/>
      <c r="BJ79" s="57"/>
      <c r="BK79" s="57"/>
      <c r="BL79" s="57"/>
      <c r="BM79" s="57"/>
      <c r="BN79" s="57"/>
      <c r="BO79" s="57"/>
      <c r="BP79" s="57"/>
      <c r="BQ79" s="57"/>
      <c r="BR79" s="57"/>
      <c r="BS79" s="57"/>
      <c r="BT79" s="57"/>
      <c r="BU79" s="57"/>
      <c r="BV79" s="57"/>
      <c r="BW79" s="57"/>
      <c r="BX79" s="57"/>
      <c r="BY79" s="57"/>
      <c r="BZ79" s="57"/>
      <c r="CA79" s="57"/>
      <c r="CB79" s="57"/>
      <c r="CC79" s="57"/>
      <c r="CD79" s="57"/>
      <c r="CE79" s="57"/>
      <c r="CF79" s="57"/>
      <c r="CG79" s="57"/>
      <c r="CH79" s="57"/>
      <c r="CI79" s="57"/>
      <c r="CJ79" s="57"/>
      <c r="CK79" s="57"/>
      <c r="CL79" s="57"/>
      <c r="CM79" s="57"/>
      <c r="CN79" s="57"/>
      <c r="CO79" s="57"/>
      <c r="CP79" s="57"/>
      <c r="CQ79" s="57"/>
      <c r="CR79" s="57"/>
      <c r="CS79" s="57"/>
      <c r="CT79" s="57"/>
      <c r="CU79" s="57"/>
      <c r="CV79" s="57"/>
      <c r="CW79" s="57"/>
      <c r="CX79" s="57"/>
      <c r="CY79" s="57"/>
      <c r="CZ79" s="57"/>
      <c r="DA79" s="57"/>
      <c r="DB79" s="57"/>
      <c r="DC79" s="57"/>
    </row>
    <row r="80" spans="1:107" x14ac:dyDescent="0.2">
      <c r="A80" s="10" t="s">
        <v>30</v>
      </c>
      <c r="B80" s="11" t="s">
        <v>116</v>
      </c>
      <c r="C80" s="14" t="s">
        <v>117</v>
      </c>
      <c r="D80" s="19">
        <v>1.39</v>
      </c>
      <c r="E80" s="19">
        <v>0.09</v>
      </c>
      <c r="F80" s="19">
        <v>2.92</v>
      </c>
      <c r="G80" s="52">
        <v>18</v>
      </c>
      <c r="H80" s="52">
        <v>4.5</v>
      </c>
      <c r="I80" s="12" t="s">
        <v>115</v>
      </c>
    </row>
    <row r="81" spans="1:107" x14ac:dyDescent="0.2">
      <c r="A81" s="10"/>
      <c r="B81" s="11" t="s">
        <v>68</v>
      </c>
      <c r="C81" s="14" t="s">
        <v>19</v>
      </c>
      <c r="D81" s="19">
        <v>0.13</v>
      </c>
      <c r="E81" s="19">
        <v>0.75</v>
      </c>
      <c r="F81" s="19">
        <v>0.18</v>
      </c>
      <c r="G81" s="52">
        <v>8.1</v>
      </c>
      <c r="H81" s="52">
        <v>0.02</v>
      </c>
      <c r="I81" s="12" t="s">
        <v>67</v>
      </c>
    </row>
    <row r="82" spans="1:107" x14ac:dyDescent="0.2">
      <c r="A82" s="10"/>
      <c r="B82" s="11" t="s">
        <v>118</v>
      </c>
      <c r="C82" s="14" t="s">
        <v>16</v>
      </c>
      <c r="D82" s="19">
        <v>6.05</v>
      </c>
      <c r="E82" s="19">
        <v>5.9</v>
      </c>
      <c r="F82" s="19">
        <v>10.3</v>
      </c>
      <c r="G82" s="52">
        <v>127.6</v>
      </c>
      <c r="H82" s="52">
        <v>9.5399999999999991</v>
      </c>
      <c r="I82" s="12" t="s">
        <v>69</v>
      </c>
    </row>
    <row r="83" spans="1:107" x14ac:dyDescent="0.2">
      <c r="A83" s="10"/>
      <c r="B83" s="11" t="s">
        <v>120</v>
      </c>
      <c r="C83" s="14" t="s">
        <v>121</v>
      </c>
      <c r="D83" s="19">
        <v>8.82</v>
      </c>
      <c r="E83" s="19">
        <v>8.06</v>
      </c>
      <c r="F83" s="19">
        <v>27.22</v>
      </c>
      <c r="G83" s="52">
        <v>208.13</v>
      </c>
      <c r="H83" s="52">
        <v>44.16</v>
      </c>
      <c r="I83" s="12" t="s">
        <v>119</v>
      </c>
    </row>
    <row r="84" spans="1:107" x14ac:dyDescent="0.2">
      <c r="A84" s="10"/>
      <c r="B84" s="11" t="s">
        <v>43</v>
      </c>
      <c r="C84" s="14" t="s">
        <v>16</v>
      </c>
      <c r="D84" s="19">
        <v>0.15</v>
      </c>
      <c r="E84" s="19">
        <v>0.06</v>
      </c>
      <c r="F84" s="19">
        <v>13.07</v>
      </c>
      <c r="G84" s="52">
        <v>52.08</v>
      </c>
      <c r="H84" s="52">
        <v>30</v>
      </c>
      <c r="I84" s="12" t="s">
        <v>75</v>
      </c>
    </row>
    <row r="85" spans="1:107" x14ac:dyDescent="0.2">
      <c r="A85" s="10"/>
      <c r="B85" s="11" t="s">
        <v>45</v>
      </c>
      <c r="C85" s="14" t="s">
        <v>46</v>
      </c>
      <c r="D85" s="19">
        <v>2.64</v>
      </c>
      <c r="E85" s="19">
        <v>0.48</v>
      </c>
      <c r="F85" s="19">
        <v>13.72</v>
      </c>
      <c r="G85" s="52">
        <v>72.400000000000006</v>
      </c>
      <c r="H85" s="52">
        <v>0</v>
      </c>
      <c r="I85" s="12" t="s">
        <v>44</v>
      </c>
    </row>
    <row r="86" spans="1:107" s="39" customFormat="1" x14ac:dyDescent="0.2">
      <c r="A86" s="34"/>
      <c r="B86" s="35"/>
      <c r="C86" s="41">
        <f>C80+C81+C82+C83+C84+C85</f>
        <v>550</v>
      </c>
      <c r="D86" s="41">
        <f t="shared" ref="D86:H86" si="14">D80+D81+D82+D83+D84+D85</f>
        <v>19.18</v>
      </c>
      <c r="E86" s="41">
        <f t="shared" si="14"/>
        <v>15.340000000000002</v>
      </c>
      <c r="F86" s="41">
        <f t="shared" si="14"/>
        <v>67.41</v>
      </c>
      <c r="G86" s="42">
        <f t="shared" si="14"/>
        <v>486.30999999999995</v>
      </c>
      <c r="H86" s="42">
        <f t="shared" si="14"/>
        <v>88.22</v>
      </c>
      <c r="I86" s="38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  <c r="AK86" s="57"/>
      <c r="AL86" s="57"/>
      <c r="AM86" s="57"/>
      <c r="AN86" s="57"/>
      <c r="AO86" s="57"/>
      <c r="AP86" s="57"/>
      <c r="AQ86" s="57"/>
      <c r="AR86" s="57"/>
      <c r="AS86" s="57"/>
      <c r="AT86" s="57"/>
      <c r="AU86" s="57"/>
      <c r="AV86" s="57"/>
      <c r="AW86" s="57"/>
      <c r="AX86" s="57"/>
      <c r="AY86" s="57"/>
      <c r="AZ86" s="57"/>
      <c r="BA86" s="57"/>
      <c r="BB86" s="57"/>
      <c r="BC86" s="57"/>
      <c r="BD86" s="57"/>
      <c r="BE86" s="57"/>
      <c r="BF86" s="57"/>
      <c r="BG86" s="57"/>
      <c r="BH86" s="57"/>
      <c r="BI86" s="57"/>
      <c r="BJ86" s="57"/>
      <c r="BK86" s="57"/>
      <c r="BL86" s="57"/>
      <c r="BM86" s="57"/>
      <c r="BN86" s="57"/>
      <c r="BO86" s="57"/>
      <c r="BP86" s="57"/>
      <c r="BQ86" s="57"/>
      <c r="BR86" s="57"/>
      <c r="BS86" s="57"/>
      <c r="BT86" s="57"/>
      <c r="BU86" s="57"/>
      <c r="BV86" s="57"/>
      <c r="BW86" s="57"/>
      <c r="BX86" s="57"/>
      <c r="BY86" s="57"/>
      <c r="BZ86" s="57"/>
      <c r="CA86" s="57"/>
      <c r="CB86" s="57"/>
      <c r="CC86" s="57"/>
      <c r="CD86" s="57"/>
      <c r="CE86" s="57"/>
      <c r="CF86" s="57"/>
      <c r="CG86" s="57"/>
      <c r="CH86" s="57"/>
      <c r="CI86" s="57"/>
      <c r="CJ86" s="57"/>
      <c r="CK86" s="57"/>
      <c r="CL86" s="57"/>
      <c r="CM86" s="57"/>
      <c r="CN86" s="57"/>
      <c r="CO86" s="57"/>
      <c r="CP86" s="57"/>
      <c r="CQ86" s="57"/>
      <c r="CR86" s="57"/>
      <c r="CS86" s="57"/>
      <c r="CT86" s="57"/>
      <c r="CU86" s="57"/>
      <c r="CV86" s="57"/>
      <c r="CW86" s="57"/>
      <c r="CX86" s="57"/>
      <c r="CY86" s="57"/>
      <c r="CZ86" s="57"/>
      <c r="DA86" s="57"/>
      <c r="DB86" s="57"/>
      <c r="DC86" s="57"/>
    </row>
    <row r="87" spans="1:107" ht="38.25" x14ac:dyDescent="0.2">
      <c r="A87" s="66" t="s">
        <v>47</v>
      </c>
      <c r="B87" s="11" t="s">
        <v>124</v>
      </c>
      <c r="C87" s="14" t="s">
        <v>121</v>
      </c>
      <c r="D87" s="19">
        <v>13.7</v>
      </c>
      <c r="E87" s="19">
        <v>14.6</v>
      </c>
      <c r="F87" s="19">
        <v>8</v>
      </c>
      <c r="G87" s="52">
        <v>264.95</v>
      </c>
      <c r="H87" s="52">
        <v>0.496</v>
      </c>
      <c r="I87" s="12" t="s">
        <v>123</v>
      </c>
    </row>
    <row r="88" spans="1:107" x14ac:dyDescent="0.2">
      <c r="A88" s="10"/>
      <c r="B88" s="11" t="s">
        <v>62</v>
      </c>
      <c r="C88" s="14" t="s">
        <v>25</v>
      </c>
      <c r="D88" s="19">
        <v>4.03</v>
      </c>
      <c r="E88" s="19">
        <v>4.1399999999999997</v>
      </c>
      <c r="F88" s="19">
        <v>14.74</v>
      </c>
      <c r="G88" s="52">
        <v>111.85</v>
      </c>
      <c r="H88" s="52">
        <v>1.53</v>
      </c>
      <c r="I88" s="12" t="s">
        <v>61</v>
      </c>
    </row>
    <row r="89" spans="1:107" x14ac:dyDescent="0.2">
      <c r="A89" s="10"/>
      <c r="B89" s="11" t="s">
        <v>21</v>
      </c>
      <c r="C89" s="14" t="s">
        <v>82</v>
      </c>
      <c r="D89" s="19">
        <v>1.2</v>
      </c>
      <c r="E89" s="19">
        <v>0.3</v>
      </c>
      <c r="F89" s="19">
        <v>17.73</v>
      </c>
      <c r="G89" s="52">
        <v>71.400000000000006</v>
      </c>
      <c r="H89" s="52">
        <v>0</v>
      </c>
      <c r="I89" s="12" t="s">
        <v>81</v>
      </c>
    </row>
    <row r="90" spans="1:107" x14ac:dyDescent="0.2">
      <c r="A90" s="10"/>
      <c r="B90" s="11" t="s">
        <v>240</v>
      </c>
      <c r="C90" s="14" t="s">
        <v>53</v>
      </c>
      <c r="D90" s="19">
        <v>0.85</v>
      </c>
      <c r="E90" s="19">
        <v>1.43</v>
      </c>
      <c r="F90" s="19">
        <v>2.88</v>
      </c>
      <c r="G90" s="52">
        <v>27.84</v>
      </c>
      <c r="H90" s="52">
        <v>2.262</v>
      </c>
      <c r="I90" s="12" t="s">
        <v>126</v>
      </c>
    </row>
    <row r="91" spans="1:107" s="39" customFormat="1" x14ac:dyDescent="0.2">
      <c r="A91" s="47"/>
      <c r="B91" s="48"/>
      <c r="C91" s="49">
        <f>C87+C88+C89+C90</f>
        <v>430</v>
      </c>
      <c r="D91" s="49">
        <f t="shared" ref="D91:H91" si="15">D87+D88+D89+D90</f>
        <v>19.78</v>
      </c>
      <c r="E91" s="49">
        <f t="shared" si="15"/>
        <v>20.47</v>
      </c>
      <c r="F91" s="49">
        <f t="shared" si="15"/>
        <v>43.35</v>
      </c>
      <c r="G91" s="50">
        <f t="shared" si="15"/>
        <v>476.03999999999991</v>
      </c>
      <c r="H91" s="50">
        <f t="shared" si="15"/>
        <v>4.2880000000000003</v>
      </c>
      <c r="I91" s="51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  <c r="AK91" s="57"/>
      <c r="AL91" s="57"/>
      <c r="AM91" s="57"/>
      <c r="AN91" s="57"/>
      <c r="AO91" s="57"/>
      <c r="AP91" s="57"/>
      <c r="AQ91" s="57"/>
      <c r="AR91" s="57"/>
      <c r="AS91" s="57"/>
      <c r="AT91" s="57"/>
      <c r="AU91" s="57"/>
      <c r="AV91" s="57"/>
      <c r="AW91" s="57"/>
      <c r="AX91" s="57"/>
      <c r="AY91" s="57"/>
      <c r="AZ91" s="57"/>
      <c r="BA91" s="57"/>
      <c r="BB91" s="57"/>
      <c r="BC91" s="57"/>
      <c r="BD91" s="57"/>
      <c r="BE91" s="57"/>
      <c r="BF91" s="57"/>
      <c r="BG91" s="57"/>
      <c r="BH91" s="57"/>
      <c r="BI91" s="57"/>
      <c r="BJ91" s="57"/>
      <c r="BK91" s="57"/>
      <c r="BL91" s="57"/>
      <c r="BM91" s="57"/>
      <c r="BN91" s="57"/>
      <c r="BO91" s="57"/>
      <c r="BP91" s="57"/>
      <c r="BQ91" s="57"/>
      <c r="BR91" s="57"/>
      <c r="BS91" s="57"/>
      <c r="BT91" s="57"/>
      <c r="BU91" s="57"/>
      <c r="BV91" s="57"/>
      <c r="BW91" s="57"/>
      <c r="BX91" s="57"/>
      <c r="BY91" s="57"/>
      <c r="BZ91" s="57"/>
      <c r="CA91" s="57"/>
      <c r="CB91" s="57"/>
      <c r="CC91" s="57"/>
      <c r="CD91" s="57"/>
      <c r="CE91" s="57"/>
      <c r="CF91" s="57"/>
      <c r="CG91" s="57"/>
      <c r="CH91" s="57"/>
      <c r="CI91" s="57"/>
      <c r="CJ91" s="57"/>
      <c r="CK91" s="57"/>
      <c r="CL91" s="57"/>
      <c r="CM91" s="57"/>
      <c r="CN91" s="57"/>
      <c r="CO91" s="57"/>
      <c r="CP91" s="57"/>
      <c r="CQ91" s="57"/>
      <c r="CR91" s="57"/>
      <c r="CS91" s="57"/>
      <c r="CT91" s="57"/>
      <c r="CU91" s="57"/>
      <c r="CV91" s="57"/>
      <c r="CW91" s="57"/>
      <c r="CX91" s="57"/>
      <c r="CY91" s="57"/>
      <c r="CZ91" s="57"/>
      <c r="DA91" s="57"/>
      <c r="DB91" s="57"/>
      <c r="DC91" s="57"/>
    </row>
    <row r="92" spans="1:107" s="8" customFormat="1" ht="13.5" thickBot="1" x14ac:dyDescent="0.25">
      <c r="A92" s="69" t="s">
        <v>54</v>
      </c>
      <c r="B92" s="70"/>
      <c r="C92" s="15">
        <f>SUM(C77+C79+C86+C91)</f>
        <v>1475</v>
      </c>
      <c r="D92" s="20">
        <v>50.870000000000005</v>
      </c>
      <c r="E92" s="20">
        <v>49.52</v>
      </c>
      <c r="F92" s="20">
        <v>175.22</v>
      </c>
      <c r="G92" s="61">
        <f>SUM(G77+G79+G86+G91)</f>
        <v>1402.9199999999998</v>
      </c>
      <c r="H92" s="61">
        <v>104.45199999999998</v>
      </c>
      <c r="I92" s="13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6"/>
      <c r="AD92" s="56"/>
      <c r="AE92" s="56"/>
      <c r="AF92" s="56"/>
      <c r="AG92" s="56"/>
      <c r="AH92" s="56"/>
      <c r="AI92" s="56"/>
      <c r="AJ92" s="56"/>
      <c r="AK92" s="56"/>
      <c r="AL92" s="56"/>
      <c r="AM92" s="56"/>
      <c r="AN92" s="56"/>
      <c r="AO92" s="56"/>
      <c r="AP92" s="56"/>
      <c r="AQ92" s="56"/>
      <c r="AR92" s="56"/>
      <c r="AS92" s="56"/>
      <c r="AT92" s="56"/>
      <c r="AU92" s="56"/>
      <c r="AV92" s="56"/>
      <c r="AW92" s="56"/>
      <c r="AX92" s="56"/>
      <c r="AY92" s="56"/>
      <c r="AZ92" s="56"/>
      <c r="BA92" s="56"/>
      <c r="BB92" s="56"/>
      <c r="BC92" s="56"/>
      <c r="BD92" s="56"/>
      <c r="BE92" s="56"/>
      <c r="BF92" s="56"/>
      <c r="BG92" s="56"/>
      <c r="BH92" s="56"/>
      <c r="BI92" s="56"/>
      <c r="BJ92" s="56"/>
      <c r="BK92" s="56"/>
      <c r="BL92" s="56"/>
      <c r="BM92" s="56"/>
      <c r="BN92" s="56"/>
      <c r="BO92" s="56"/>
      <c r="BP92" s="56"/>
      <c r="BQ92" s="56"/>
      <c r="BR92" s="56"/>
      <c r="BS92" s="56"/>
      <c r="BT92" s="56"/>
      <c r="BU92" s="56"/>
      <c r="BV92" s="56"/>
      <c r="BW92" s="56"/>
      <c r="BX92" s="56"/>
      <c r="BY92" s="56"/>
      <c r="BZ92" s="56"/>
      <c r="CA92" s="56"/>
      <c r="CB92" s="56"/>
      <c r="CC92" s="56"/>
      <c r="CD92" s="56"/>
      <c r="CE92" s="56"/>
      <c r="CF92" s="56"/>
      <c r="CG92" s="56"/>
      <c r="CH92" s="56"/>
      <c r="CI92" s="56"/>
      <c r="CJ92" s="56"/>
      <c r="CK92" s="56"/>
      <c r="CL92" s="56"/>
      <c r="CM92" s="56"/>
      <c r="CN92" s="56"/>
      <c r="CO92" s="56"/>
      <c r="CP92" s="56"/>
      <c r="CQ92" s="56"/>
      <c r="CR92" s="56"/>
      <c r="CS92" s="56"/>
      <c r="CT92" s="56"/>
      <c r="CU92" s="56"/>
      <c r="CV92" s="56"/>
      <c r="CW92" s="56"/>
      <c r="CX92" s="56"/>
      <c r="CY92" s="56"/>
      <c r="CZ92" s="56"/>
      <c r="DA92" s="56"/>
      <c r="DB92" s="56"/>
      <c r="DC92" s="56"/>
    </row>
    <row r="93" spans="1:107" s="8" customFormat="1" x14ac:dyDescent="0.2">
      <c r="A93" s="71" t="s">
        <v>127</v>
      </c>
      <c r="B93" s="72"/>
      <c r="C93" s="72"/>
      <c r="D93" s="72"/>
      <c r="E93" s="72"/>
      <c r="F93" s="72"/>
      <c r="G93" s="72"/>
      <c r="H93" s="72"/>
      <c r="I93" s="73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6"/>
      <c r="AD93" s="56"/>
      <c r="AE93" s="56"/>
      <c r="AF93" s="56"/>
      <c r="AG93" s="56"/>
      <c r="AH93" s="56"/>
      <c r="AI93" s="56"/>
      <c r="AJ93" s="56"/>
      <c r="AK93" s="56"/>
      <c r="AL93" s="56"/>
      <c r="AM93" s="56"/>
      <c r="AN93" s="56"/>
      <c r="AO93" s="56"/>
      <c r="AP93" s="56"/>
      <c r="AQ93" s="56"/>
      <c r="AR93" s="56"/>
      <c r="AS93" s="56"/>
      <c r="AT93" s="56"/>
      <c r="AU93" s="56"/>
      <c r="AV93" s="56"/>
      <c r="AW93" s="56"/>
      <c r="AX93" s="56"/>
      <c r="AY93" s="56"/>
      <c r="AZ93" s="56"/>
      <c r="BA93" s="56"/>
      <c r="BB93" s="56"/>
      <c r="BC93" s="56"/>
      <c r="BD93" s="56"/>
      <c r="BE93" s="56"/>
      <c r="BF93" s="56"/>
      <c r="BG93" s="56"/>
      <c r="BH93" s="56"/>
      <c r="BI93" s="56"/>
      <c r="BJ93" s="56"/>
      <c r="BK93" s="56"/>
      <c r="BL93" s="56"/>
      <c r="BM93" s="56"/>
      <c r="BN93" s="56"/>
      <c r="BO93" s="56"/>
      <c r="BP93" s="56"/>
      <c r="BQ93" s="56"/>
      <c r="BR93" s="56"/>
      <c r="BS93" s="56"/>
      <c r="BT93" s="56"/>
      <c r="BU93" s="56"/>
      <c r="BV93" s="56"/>
      <c r="BW93" s="56"/>
      <c r="BX93" s="56"/>
      <c r="BY93" s="56"/>
      <c r="BZ93" s="56"/>
      <c r="CA93" s="56"/>
      <c r="CB93" s="56"/>
      <c r="CC93" s="56"/>
      <c r="CD93" s="56"/>
      <c r="CE93" s="56"/>
      <c r="CF93" s="56"/>
      <c r="CG93" s="56"/>
      <c r="CH93" s="56"/>
      <c r="CI93" s="56"/>
      <c r="CJ93" s="56"/>
      <c r="CK93" s="56"/>
      <c r="CL93" s="56"/>
      <c r="CM93" s="56"/>
      <c r="CN93" s="56"/>
      <c r="CO93" s="56"/>
      <c r="CP93" s="56"/>
      <c r="CQ93" s="56"/>
      <c r="CR93" s="56"/>
      <c r="CS93" s="56"/>
      <c r="CT93" s="56"/>
      <c r="CU93" s="56"/>
      <c r="CV93" s="56"/>
      <c r="CW93" s="56"/>
      <c r="CX93" s="56"/>
      <c r="CY93" s="56"/>
      <c r="CZ93" s="56"/>
      <c r="DA93" s="56"/>
      <c r="DB93" s="56"/>
      <c r="DC93" s="56"/>
    </row>
    <row r="94" spans="1:107" x14ac:dyDescent="0.2">
      <c r="A94" s="10" t="s">
        <v>13</v>
      </c>
      <c r="B94" s="11" t="s">
        <v>129</v>
      </c>
      <c r="C94" s="14" t="s">
        <v>130</v>
      </c>
      <c r="D94" s="19">
        <v>2.63</v>
      </c>
      <c r="E94" s="19">
        <v>6.97</v>
      </c>
      <c r="F94" s="19">
        <v>26.35</v>
      </c>
      <c r="G94" s="52">
        <v>165.67</v>
      </c>
      <c r="H94" s="52">
        <v>0.46800000000000003</v>
      </c>
      <c r="I94" s="12" t="s">
        <v>128</v>
      </c>
    </row>
    <row r="95" spans="1:107" x14ac:dyDescent="0.2">
      <c r="A95" s="10"/>
      <c r="B95" s="11" t="s">
        <v>60</v>
      </c>
      <c r="C95" s="14" t="s">
        <v>38</v>
      </c>
      <c r="D95" s="19">
        <v>2.17</v>
      </c>
      <c r="E95" s="19">
        <v>0.32</v>
      </c>
      <c r="F95" s="19">
        <v>25.36</v>
      </c>
      <c r="G95" s="52">
        <v>126.99</v>
      </c>
      <c r="H95" s="52">
        <v>0.435</v>
      </c>
      <c r="I95" s="12" t="s">
        <v>59</v>
      </c>
    </row>
    <row r="96" spans="1:107" x14ac:dyDescent="0.2">
      <c r="A96" s="10"/>
      <c r="B96" s="11" t="s">
        <v>24</v>
      </c>
      <c r="C96" s="14" t="s">
        <v>58</v>
      </c>
      <c r="D96" s="19">
        <v>0</v>
      </c>
      <c r="E96" s="19">
        <v>0</v>
      </c>
      <c r="F96" s="19">
        <v>19.14</v>
      </c>
      <c r="G96" s="52">
        <v>69.599999999999994</v>
      </c>
      <c r="H96" s="52">
        <v>0</v>
      </c>
      <c r="I96" s="12" t="s">
        <v>196</v>
      </c>
    </row>
    <row r="97" spans="1:107" s="39" customFormat="1" x14ac:dyDescent="0.2">
      <c r="A97" s="34"/>
      <c r="B97" s="35"/>
      <c r="C97" s="41">
        <f>180+4+C95+C96</f>
        <v>434</v>
      </c>
      <c r="D97" s="36">
        <f>D94+D95+D96</f>
        <v>4.8</v>
      </c>
      <c r="E97" s="36">
        <f t="shared" ref="E97:H97" si="16">E94+E95+E96</f>
        <v>7.29</v>
      </c>
      <c r="F97" s="36">
        <f t="shared" si="16"/>
        <v>70.849999999999994</v>
      </c>
      <c r="G97" s="37">
        <f t="shared" si="16"/>
        <v>362.26</v>
      </c>
      <c r="H97" s="37">
        <f t="shared" si="16"/>
        <v>0.90300000000000002</v>
      </c>
      <c r="I97" s="38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  <c r="AK97" s="57"/>
      <c r="AL97" s="57"/>
      <c r="AM97" s="57"/>
      <c r="AN97" s="57"/>
      <c r="AO97" s="57"/>
      <c r="AP97" s="57"/>
      <c r="AQ97" s="57"/>
      <c r="AR97" s="57"/>
      <c r="AS97" s="57"/>
      <c r="AT97" s="57"/>
      <c r="AU97" s="57"/>
      <c r="AV97" s="57"/>
      <c r="AW97" s="57"/>
      <c r="AX97" s="57"/>
      <c r="AY97" s="57"/>
      <c r="AZ97" s="57"/>
      <c r="BA97" s="57"/>
      <c r="BB97" s="57"/>
      <c r="BC97" s="57"/>
      <c r="BD97" s="57"/>
      <c r="BE97" s="57"/>
      <c r="BF97" s="57"/>
      <c r="BG97" s="57"/>
      <c r="BH97" s="57"/>
      <c r="BI97" s="57"/>
      <c r="BJ97" s="57"/>
      <c r="BK97" s="57"/>
      <c r="BL97" s="57"/>
      <c r="BM97" s="57"/>
      <c r="BN97" s="57"/>
      <c r="BO97" s="57"/>
      <c r="BP97" s="57"/>
      <c r="BQ97" s="57"/>
      <c r="BR97" s="57"/>
      <c r="BS97" s="57"/>
      <c r="BT97" s="57"/>
      <c r="BU97" s="57"/>
      <c r="BV97" s="57"/>
      <c r="BW97" s="57"/>
      <c r="BX97" s="57"/>
      <c r="BY97" s="57"/>
      <c r="BZ97" s="57"/>
      <c r="CA97" s="57"/>
      <c r="CB97" s="57"/>
      <c r="CC97" s="57"/>
      <c r="CD97" s="57"/>
      <c r="CE97" s="57"/>
      <c r="CF97" s="57"/>
      <c r="CG97" s="57"/>
      <c r="CH97" s="57"/>
      <c r="CI97" s="57"/>
      <c r="CJ97" s="57"/>
      <c r="CK97" s="57"/>
      <c r="CL97" s="57"/>
      <c r="CM97" s="57"/>
      <c r="CN97" s="57"/>
      <c r="CO97" s="57"/>
      <c r="CP97" s="57"/>
      <c r="CQ97" s="57"/>
      <c r="CR97" s="57"/>
      <c r="CS97" s="57"/>
      <c r="CT97" s="57"/>
      <c r="CU97" s="57"/>
      <c r="CV97" s="57"/>
      <c r="CW97" s="57"/>
      <c r="CX97" s="57"/>
      <c r="CY97" s="57"/>
      <c r="CZ97" s="57"/>
      <c r="DA97" s="57"/>
      <c r="DB97" s="57"/>
      <c r="DC97" s="57"/>
    </row>
    <row r="98" spans="1:107" x14ac:dyDescent="0.2">
      <c r="A98" s="10" t="s">
        <v>26</v>
      </c>
      <c r="B98" s="11" t="s">
        <v>132</v>
      </c>
      <c r="C98" s="14" t="s">
        <v>133</v>
      </c>
      <c r="D98" s="19">
        <v>0.82</v>
      </c>
      <c r="E98" s="19">
        <v>0</v>
      </c>
      <c r="F98" s="19">
        <v>16.670000000000002</v>
      </c>
      <c r="G98" s="52">
        <v>70.41</v>
      </c>
      <c r="H98" s="52">
        <v>3.3</v>
      </c>
      <c r="I98" s="12" t="s">
        <v>131</v>
      </c>
    </row>
    <row r="99" spans="1:107" s="39" customFormat="1" x14ac:dyDescent="0.2">
      <c r="A99" s="34"/>
      <c r="B99" s="35"/>
      <c r="C99" s="41" t="str">
        <f>C98</f>
        <v>165</v>
      </c>
      <c r="D99" s="41">
        <f t="shared" ref="D99:H99" si="17">D98</f>
        <v>0.82</v>
      </c>
      <c r="E99" s="41">
        <f t="shared" si="17"/>
        <v>0</v>
      </c>
      <c r="F99" s="41">
        <f t="shared" si="17"/>
        <v>16.670000000000002</v>
      </c>
      <c r="G99" s="42">
        <f t="shared" si="17"/>
        <v>70.41</v>
      </c>
      <c r="H99" s="42">
        <f t="shared" si="17"/>
        <v>3.3</v>
      </c>
      <c r="I99" s="38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  <c r="AK99" s="57"/>
      <c r="AL99" s="57"/>
      <c r="AM99" s="57"/>
      <c r="AN99" s="57"/>
      <c r="AO99" s="57"/>
      <c r="AP99" s="57"/>
      <c r="AQ99" s="57"/>
      <c r="AR99" s="57"/>
      <c r="AS99" s="57"/>
      <c r="AT99" s="57"/>
      <c r="AU99" s="57"/>
      <c r="AV99" s="57"/>
      <c r="AW99" s="57"/>
      <c r="AX99" s="57"/>
      <c r="AY99" s="57"/>
      <c r="AZ99" s="57"/>
      <c r="BA99" s="57"/>
      <c r="BB99" s="57"/>
      <c r="BC99" s="57"/>
      <c r="BD99" s="57"/>
      <c r="BE99" s="57"/>
      <c r="BF99" s="57"/>
      <c r="BG99" s="57"/>
      <c r="BH99" s="57"/>
      <c r="BI99" s="57"/>
      <c r="BJ99" s="57"/>
      <c r="BK99" s="57"/>
      <c r="BL99" s="57"/>
      <c r="BM99" s="57"/>
      <c r="BN99" s="57"/>
      <c r="BO99" s="57"/>
      <c r="BP99" s="57"/>
      <c r="BQ99" s="57"/>
      <c r="BR99" s="57"/>
      <c r="BS99" s="57"/>
      <c r="BT99" s="57"/>
      <c r="BU99" s="57"/>
      <c r="BV99" s="57"/>
      <c r="BW99" s="57"/>
      <c r="BX99" s="57"/>
      <c r="BY99" s="57"/>
      <c r="BZ99" s="57"/>
      <c r="CA99" s="57"/>
      <c r="CB99" s="57"/>
      <c r="CC99" s="57"/>
      <c r="CD99" s="57"/>
      <c r="CE99" s="57"/>
      <c r="CF99" s="57"/>
      <c r="CG99" s="57"/>
      <c r="CH99" s="57"/>
      <c r="CI99" s="57"/>
      <c r="CJ99" s="57"/>
      <c r="CK99" s="57"/>
      <c r="CL99" s="57"/>
      <c r="CM99" s="57"/>
      <c r="CN99" s="57"/>
      <c r="CO99" s="57"/>
      <c r="CP99" s="57"/>
      <c r="CQ99" s="57"/>
      <c r="CR99" s="57"/>
      <c r="CS99" s="57"/>
      <c r="CT99" s="57"/>
      <c r="CU99" s="57"/>
      <c r="CV99" s="57"/>
      <c r="CW99" s="57"/>
      <c r="CX99" s="57"/>
      <c r="CY99" s="57"/>
      <c r="CZ99" s="57"/>
      <c r="DA99" s="57"/>
      <c r="DB99" s="57"/>
      <c r="DC99" s="57"/>
    </row>
    <row r="100" spans="1:107" x14ac:dyDescent="0.2">
      <c r="A100" s="10" t="s">
        <v>30</v>
      </c>
      <c r="B100" s="11" t="s">
        <v>134</v>
      </c>
      <c r="C100" s="14" t="s">
        <v>53</v>
      </c>
      <c r="D100" s="19">
        <v>0.18</v>
      </c>
      <c r="E100" s="19">
        <v>0.06</v>
      </c>
      <c r="F100" s="19">
        <v>0.66</v>
      </c>
      <c r="G100" s="52">
        <v>4.32</v>
      </c>
      <c r="H100" s="52">
        <v>4.5</v>
      </c>
      <c r="I100" s="12" t="s">
        <v>31</v>
      </c>
    </row>
    <row r="101" spans="1:107" x14ac:dyDescent="0.2">
      <c r="A101" s="10"/>
      <c r="B101" s="11" t="s">
        <v>136</v>
      </c>
      <c r="C101" s="14" t="s">
        <v>16</v>
      </c>
      <c r="D101" s="19">
        <v>6.61</v>
      </c>
      <c r="E101" s="19">
        <v>4.74</v>
      </c>
      <c r="F101" s="19">
        <v>6.48</v>
      </c>
      <c r="G101" s="52">
        <v>114.88</v>
      </c>
      <c r="H101" s="52">
        <v>9.8249999999999993</v>
      </c>
      <c r="I101" s="12" t="s">
        <v>135</v>
      </c>
    </row>
    <row r="102" spans="1:107" x14ac:dyDescent="0.2">
      <c r="A102" s="10"/>
      <c r="B102" s="11" t="s">
        <v>138</v>
      </c>
      <c r="C102" s="14" t="s">
        <v>139</v>
      </c>
      <c r="D102" s="19">
        <v>3.59</v>
      </c>
      <c r="E102" s="19">
        <v>9.5399999999999991</v>
      </c>
      <c r="F102" s="19">
        <v>9.59</v>
      </c>
      <c r="G102" s="52">
        <v>184.66</v>
      </c>
      <c r="H102" s="52">
        <v>16.670000000000002</v>
      </c>
      <c r="I102" s="12" t="s">
        <v>137</v>
      </c>
    </row>
    <row r="103" spans="1:107" ht="25.5" x14ac:dyDescent="0.2">
      <c r="A103" s="10"/>
      <c r="B103" s="11" t="s">
        <v>80</v>
      </c>
      <c r="C103" s="14" t="s">
        <v>16</v>
      </c>
      <c r="D103" s="19">
        <v>0.83</v>
      </c>
      <c r="E103" s="19">
        <v>0.16</v>
      </c>
      <c r="F103" s="19">
        <v>24.57</v>
      </c>
      <c r="G103" s="52">
        <v>101.58</v>
      </c>
      <c r="H103" s="52">
        <v>7.4999999999999997E-2</v>
      </c>
      <c r="I103" s="32">
        <v>332</v>
      </c>
    </row>
    <row r="104" spans="1:107" x14ac:dyDescent="0.2">
      <c r="A104" s="10"/>
      <c r="B104" s="11" t="s">
        <v>45</v>
      </c>
      <c r="C104" s="14" t="s">
        <v>46</v>
      </c>
      <c r="D104" s="19">
        <v>2.64</v>
      </c>
      <c r="E104" s="19">
        <v>0.48</v>
      </c>
      <c r="F104" s="19">
        <v>13.72</v>
      </c>
      <c r="G104" s="52">
        <v>72.400000000000006</v>
      </c>
      <c r="H104" s="52">
        <v>0</v>
      </c>
      <c r="I104" s="12" t="s">
        <v>44</v>
      </c>
    </row>
    <row r="105" spans="1:107" s="39" customFormat="1" x14ac:dyDescent="0.2">
      <c r="A105" s="34"/>
      <c r="B105" s="35"/>
      <c r="C105" s="41">
        <f>C100+C101+C102+C103+C104</f>
        <v>500</v>
      </c>
      <c r="D105" s="41">
        <f t="shared" ref="D105:H105" si="18">D100+D101+D102+D103+D104</f>
        <v>13.85</v>
      </c>
      <c r="E105" s="41">
        <f t="shared" si="18"/>
        <v>14.98</v>
      </c>
      <c r="F105" s="41">
        <f t="shared" si="18"/>
        <v>55.019999999999996</v>
      </c>
      <c r="G105" s="42">
        <f t="shared" si="18"/>
        <v>477.84000000000003</v>
      </c>
      <c r="H105" s="42">
        <f t="shared" si="18"/>
        <v>31.07</v>
      </c>
      <c r="I105" s="38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57"/>
      <c r="AG105" s="57"/>
      <c r="AH105" s="57"/>
      <c r="AI105" s="57"/>
      <c r="AJ105" s="57"/>
      <c r="AK105" s="57"/>
      <c r="AL105" s="57"/>
      <c r="AM105" s="57"/>
      <c r="AN105" s="57"/>
      <c r="AO105" s="57"/>
      <c r="AP105" s="57"/>
      <c r="AQ105" s="57"/>
      <c r="AR105" s="57"/>
      <c r="AS105" s="57"/>
      <c r="AT105" s="57"/>
      <c r="AU105" s="57"/>
      <c r="AV105" s="57"/>
      <c r="AW105" s="57"/>
      <c r="AX105" s="57"/>
      <c r="AY105" s="57"/>
      <c r="AZ105" s="57"/>
      <c r="BA105" s="57"/>
      <c r="BB105" s="57"/>
      <c r="BC105" s="57"/>
      <c r="BD105" s="57"/>
      <c r="BE105" s="57"/>
      <c r="BF105" s="57"/>
      <c r="BG105" s="57"/>
      <c r="BH105" s="57"/>
      <c r="BI105" s="57"/>
      <c r="BJ105" s="57"/>
      <c r="BK105" s="57"/>
      <c r="BL105" s="57"/>
      <c r="BM105" s="57"/>
      <c r="BN105" s="57"/>
      <c r="BO105" s="57"/>
      <c r="BP105" s="57"/>
      <c r="BQ105" s="57"/>
      <c r="BR105" s="57"/>
      <c r="BS105" s="57"/>
      <c r="BT105" s="57"/>
      <c r="BU105" s="57"/>
      <c r="BV105" s="57"/>
      <c r="BW105" s="57"/>
      <c r="BX105" s="57"/>
      <c r="BY105" s="57"/>
      <c r="BZ105" s="57"/>
      <c r="CA105" s="57"/>
      <c r="CB105" s="57"/>
      <c r="CC105" s="57"/>
      <c r="CD105" s="57"/>
      <c r="CE105" s="57"/>
      <c r="CF105" s="57"/>
      <c r="CG105" s="57"/>
      <c r="CH105" s="57"/>
      <c r="CI105" s="57"/>
      <c r="CJ105" s="57"/>
      <c r="CK105" s="57"/>
      <c r="CL105" s="57"/>
      <c r="CM105" s="57"/>
      <c r="CN105" s="57"/>
      <c r="CO105" s="57"/>
      <c r="CP105" s="57"/>
      <c r="CQ105" s="57"/>
      <c r="CR105" s="57"/>
      <c r="CS105" s="57"/>
      <c r="CT105" s="57"/>
      <c r="CU105" s="57"/>
      <c r="CV105" s="57"/>
      <c r="CW105" s="57"/>
      <c r="CX105" s="57"/>
      <c r="CY105" s="57"/>
      <c r="CZ105" s="57"/>
      <c r="DA105" s="57"/>
      <c r="DB105" s="57"/>
      <c r="DC105" s="57"/>
    </row>
    <row r="106" spans="1:107" ht="38.25" x14ac:dyDescent="0.2">
      <c r="A106" s="66" t="s">
        <v>47</v>
      </c>
      <c r="B106" s="11" t="s">
        <v>141</v>
      </c>
      <c r="C106" s="14">
        <v>180</v>
      </c>
      <c r="D106" s="19">
        <v>12.38</v>
      </c>
      <c r="E106" s="19">
        <v>14.33</v>
      </c>
      <c r="F106" s="19">
        <v>27.53</v>
      </c>
      <c r="G106" s="52">
        <v>297</v>
      </c>
      <c r="H106" s="52">
        <v>0.58799999999999997</v>
      </c>
      <c r="I106" s="12" t="s">
        <v>140</v>
      </c>
    </row>
    <row r="107" spans="1:107" x14ac:dyDescent="0.2">
      <c r="A107" s="10"/>
      <c r="B107" s="11" t="s">
        <v>242</v>
      </c>
      <c r="C107" s="14" t="s">
        <v>16</v>
      </c>
      <c r="D107" s="19">
        <v>7.5</v>
      </c>
      <c r="E107" s="19">
        <v>4.8</v>
      </c>
      <c r="F107" s="19">
        <v>12.75</v>
      </c>
      <c r="G107" s="52">
        <v>118.9</v>
      </c>
      <c r="H107" s="52">
        <v>0.9</v>
      </c>
      <c r="I107" s="12" t="s">
        <v>143</v>
      </c>
    </row>
    <row r="108" spans="1:107" x14ac:dyDescent="0.2">
      <c r="A108" s="10"/>
      <c r="B108" s="11" t="s">
        <v>21</v>
      </c>
      <c r="C108" s="14" t="s">
        <v>82</v>
      </c>
      <c r="D108" s="19">
        <v>1.2</v>
      </c>
      <c r="E108" s="19">
        <v>0.3</v>
      </c>
      <c r="F108" s="19">
        <v>17.73</v>
      </c>
      <c r="G108" s="52">
        <v>71.400000000000006</v>
      </c>
      <c r="H108" s="52">
        <v>0</v>
      </c>
      <c r="I108" s="12" t="s">
        <v>81</v>
      </c>
    </row>
    <row r="109" spans="1:107" x14ac:dyDescent="0.2">
      <c r="A109" s="10"/>
      <c r="B109" s="11" t="s">
        <v>241</v>
      </c>
      <c r="C109" s="14">
        <v>40</v>
      </c>
      <c r="D109" s="19">
        <v>0.57999999999999996</v>
      </c>
      <c r="E109" s="19">
        <v>1.35</v>
      </c>
      <c r="F109" s="19">
        <v>3.97</v>
      </c>
      <c r="G109" s="52">
        <v>15.45</v>
      </c>
      <c r="H109" s="52">
        <v>6.4000000000000001E-2</v>
      </c>
      <c r="I109" s="32">
        <v>351</v>
      </c>
    </row>
    <row r="110" spans="1:107" s="39" customFormat="1" x14ac:dyDescent="0.2">
      <c r="A110" s="47"/>
      <c r="B110" s="48"/>
      <c r="C110" s="49">
        <f>C106+C107+C108+C109</f>
        <v>400</v>
      </c>
      <c r="D110" s="49">
        <f t="shared" ref="D110:H110" si="19">D106+D107+D108+D109</f>
        <v>21.66</v>
      </c>
      <c r="E110" s="49">
        <f t="shared" si="19"/>
        <v>20.78</v>
      </c>
      <c r="F110" s="49">
        <f t="shared" si="19"/>
        <v>61.980000000000004</v>
      </c>
      <c r="G110" s="50">
        <f t="shared" si="19"/>
        <v>502.74999999999994</v>
      </c>
      <c r="H110" s="50">
        <f t="shared" si="19"/>
        <v>1.552</v>
      </c>
      <c r="I110" s="51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  <c r="AE110" s="57"/>
      <c r="AF110" s="57"/>
      <c r="AG110" s="57"/>
      <c r="AH110" s="57"/>
      <c r="AI110" s="57"/>
      <c r="AJ110" s="57"/>
      <c r="AK110" s="57"/>
      <c r="AL110" s="57"/>
      <c r="AM110" s="57"/>
      <c r="AN110" s="57"/>
      <c r="AO110" s="57"/>
      <c r="AP110" s="57"/>
      <c r="AQ110" s="57"/>
      <c r="AR110" s="57"/>
      <c r="AS110" s="57"/>
      <c r="AT110" s="57"/>
      <c r="AU110" s="57"/>
      <c r="AV110" s="57"/>
      <c r="AW110" s="57"/>
      <c r="AX110" s="57"/>
      <c r="AY110" s="57"/>
      <c r="AZ110" s="57"/>
      <c r="BA110" s="57"/>
      <c r="BB110" s="57"/>
      <c r="BC110" s="57"/>
      <c r="BD110" s="57"/>
      <c r="BE110" s="57"/>
      <c r="BF110" s="57"/>
      <c r="BG110" s="57"/>
      <c r="BH110" s="57"/>
      <c r="BI110" s="57"/>
      <c r="BJ110" s="57"/>
      <c r="BK110" s="57"/>
      <c r="BL110" s="57"/>
      <c r="BM110" s="57"/>
      <c r="BN110" s="57"/>
      <c r="BO110" s="57"/>
      <c r="BP110" s="57"/>
      <c r="BQ110" s="57"/>
      <c r="BR110" s="57"/>
      <c r="BS110" s="57"/>
      <c r="BT110" s="57"/>
      <c r="BU110" s="57"/>
      <c r="BV110" s="57"/>
      <c r="BW110" s="57"/>
      <c r="BX110" s="57"/>
      <c r="BY110" s="57"/>
      <c r="BZ110" s="57"/>
      <c r="CA110" s="57"/>
      <c r="CB110" s="57"/>
      <c r="CC110" s="57"/>
      <c r="CD110" s="57"/>
      <c r="CE110" s="57"/>
      <c r="CF110" s="57"/>
      <c r="CG110" s="57"/>
      <c r="CH110" s="57"/>
      <c r="CI110" s="57"/>
      <c r="CJ110" s="57"/>
      <c r="CK110" s="57"/>
      <c r="CL110" s="57"/>
      <c r="CM110" s="57"/>
      <c r="CN110" s="57"/>
      <c r="CO110" s="57"/>
      <c r="CP110" s="57"/>
      <c r="CQ110" s="57"/>
      <c r="CR110" s="57"/>
      <c r="CS110" s="57"/>
      <c r="CT110" s="57"/>
      <c r="CU110" s="57"/>
      <c r="CV110" s="57"/>
      <c r="CW110" s="57"/>
      <c r="CX110" s="57"/>
      <c r="CY110" s="57"/>
      <c r="CZ110" s="57"/>
      <c r="DA110" s="57"/>
      <c r="DB110" s="57"/>
      <c r="DC110" s="57"/>
    </row>
    <row r="111" spans="1:107" s="8" customFormat="1" ht="13.5" thickBot="1" x14ac:dyDescent="0.25">
      <c r="A111" s="69" t="s">
        <v>54</v>
      </c>
      <c r="B111" s="70"/>
      <c r="C111" s="15">
        <f>SUM(C97+C99+C105+C110)</f>
        <v>1499</v>
      </c>
      <c r="D111" s="20">
        <v>40.85</v>
      </c>
      <c r="E111" s="20">
        <v>41.8</v>
      </c>
      <c r="F111" s="20">
        <v>203.54999999999998</v>
      </c>
      <c r="G111" s="67">
        <f>SUM(G97+G99+G105+G110)</f>
        <v>1413.26</v>
      </c>
      <c r="H111" s="61">
        <v>51.960999999999999</v>
      </c>
      <c r="I111" s="13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6"/>
      <c r="AD111" s="56"/>
      <c r="AE111" s="56"/>
      <c r="AF111" s="56"/>
      <c r="AG111" s="56"/>
      <c r="AH111" s="56"/>
      <c r="AI111" s="56"/>
      <c r="AJ111" s="56"/>
      <c r="AK111" s="56"/>
      <c r="AL111" s="56"/>
      <c r="AM111" s="56"/>
      <c r="AN111" s="56"/>
      <c r="AO111" s="56"/>
      <c r="AP111" s="56"/>
      <c r="AQ111" s="56"/>
      <c r="AR111" s="56"/>
      <c r="AS111" s="56"/>
      <c r="AT111" s="56"/>
      <c r="AU111" s="56"/>
      <c r="AV111" s="56"/>
      <c r="AW111" s="56"/>
      <c r="AX111" s="56"/>
      <c r="AY111" s="56"/>
      <c r="AZ111" s="56"/>
      <c r="BA111" s="56"/>
      <c r="BB111" s="56"/>
      <c r="BC111" s="56"/>
      <c r="BD111" s="56"/>
      <c r="BE111" s="56"/>
      <c r="BF111" s="56"/>
      <c r="BG111" s="56"/>
      <c r="BH111" s="56"/>
      <c r="BI111" s="56"/>
      <c r="BJ111" s="56"/>
      <c r="BK111" s="56"/>
      <c r="BL111" s="56"/>
      <c r="BM111" s="56"/>
      <c r="BN111" s="56"/>
      <c r="BO111" s="56"/>
      <c r="BP111" s="56"/>
      <c r="BQ111" s="56"/>
      <c r="BR111" s="56"/>
      <c r="BS111" s="56"/>
      <c r="BT111" s="56"/>
      <c r="BU111" s="56"/>
      <c r="BV111" s="56"/>
      <c r="BW111" s="56"/>
      <c r="BX111" s="56"/>
      <c r="BY111" s="56"/>
      <c r="BZ111" s="56"/>
      <c r="CA111" s="56"/>
      <c r="CB111" s="56"/>
      <c r="CC111" s="56"/>
      <c r="CD111" s="56"/>
      <c r="CE111" s="56"/>
      <c r="CF111" s="56"/>
      <c r="CG111" s="56"/>
      <c r="CH111" s="56"/>
      <c r="CI111" s="56"/>
      <c r="CJ111" s="56"/>
      <c r="CK111" s="56"/>
      <c r="CL111" s="56"/>
      <c r="CM111" s="56"/>
      <c r="CN111" s="56"/>
      <c r="CO111" s="56"/>
      <c r="CP111" s="56"/>
      <c r="CQ111" s="56"/>
      <c r="CR111" s="56"/>
      <c r="CS111" s="56"/>
      <c r="CT111" s="56"/>
      <c r="CU111" s="56"/>
      <c r="CV111" s="56"/>
      <c r="CW111" s="56"/>
      <c r="CX111" s="56"/>
      <c r="CY111" s="56"/>
      <c r="CZ111" s="56"/>
      <c r="DA111" s="56"/>
      <c r="DB111" s="56"/>
      <c r="DC111" s="56"/>
    </row>
    <row r="112" spans="1:107" s="8" customFormat="1" x14ac:dyDescent="0.2">
      <c r="A112" s="71" t="s">
        <v>144</v>
      </c>
      <c r="B112" s="72"/>
      <c r="C112" s="72"/>
      <c r="D112" s="72"/>
      <c r="E112" s="72"/>
      <c r="F112" s="72"/>
      <c r="G112" s="72"/>
      <c r="H112" s="72"/>
      <c r="I112" s="73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6"/>
      <c r="AD112" s="56"/>
      <c r="AE112" s="56"/>
      <c r="AF112" s="56"/>
      <c r="AG112" s="56"/>
      <c r="AH112" s="56"/>
      <c r="AI112" s="56"/>
      <c r="AJ112" s="56"/>
      <c r="AK112" s="56"/>
      <c r="AL112" s="56"/>
      <c r="AM112" s="56"/>
      <c r="AN112" s="56"/>
      <c r="AO112" s="56"/>
      <c r="AP112" s="56"/>
      <c r="AQ112" s="56"/>
      <c r="AR112" s="56"/>
      <c r="AS112" s="56"/>
      <c r="AT112" s="56"/>
      <c r="AU112" s="56"/>
      <c r="AV112" s="56"/>
      <c r="AW112" s="56"/>
      <c r="AX112" s="56"/>
      <c r="AY112" s="56"/>
      <c r="AZ112" s="56"/>
      <c r="BA112" s="56"/>
      <c r="BB112" s="56"/>
      <c r="BC112" s="56"/>
      <c r="BD112" s="56"/>
      <c r="BE112" s="56"/>
      <c r="BF112" s="56"/>
      <c r="BG112" s="56"/>
      <c r="BH112" s="56"/>
      <c r="BI112" s="56"/>
      <c r="BJ112" s="56"/>
      <c r="BK112" s="56"/>
      <c r="BL112" s="56"/>
      <c r="BM112" s="56"/>
      <c r="BN112" s="56"/>
      <c r="BO112" s="56"/>
      <c r="BP112" s="56"/>
      <c r="BQ112" s="56"/>
      <c r="BR112" s="56"/>
      <c r="BS112" s="56"/>
      <c r="BT112" s="56"/>
      <c r="BU112" s="56"/>
      <c r="BV112" s="56"/>
      <c r="BW112" s="56"/>
      <c r="BX112" s="56"/>
      <c r="BY112" s="56"/>
      <c r="BZ112" s="56"/>
      <c r="CA112" s="56"/>
      <c r="CB112" s="56"/>
      <c r="CC112" s="56"/>
      <c r="CD112" s="56"/>
      <c r="CE112" s="56"/>
      <c r="CF112" s="56"/>
      <c r="CG112" s="56"/>
      <c r="CH112" s="56"/>
      <c r="CI112" s="56"/>
      <c r="CJ112" s="56"/>
      <c r="CK112" s="56"/>
      <c r="CL112" s="56"/>
      <c r="CM112" s="56"/>
      <c r="CN112" s="56"/>
      <c r="CO112" s="56"/>
      <c r="CP112" s="56"/>
      <c r="CQ112" s="56"/>
      <c r="CR112" s="56"/>
      <c r="CS112" s="56"/>
      <c r="CT112" s="56"/>
      <c r="CU112" s="56"/>
      <c r="CV112" s="56"/>
      <c r="CW112" s="56"/>
      <c r="CX112" s="56"/>
      <c r="CY112" s="56"/>
      <c r="CZ112" s="56"/>
      <c r="DA112" s="56"/>
      <c r="DB112" s="56"/>
      <c r="DC112" s="56"/>
    </row>
    <row r="113" spans="1:107" x14ac:dyDescent="0.2">
      <c r="A113" s="10" t="s">
        <v>13</v>
      </c>
      <c r="B113" s="11" t="s">
        <v>145</v>
      </c>
      <c r="C113" s="14" t="s">
        <v>130</v>
      </c>
      <c r="D113" s="19">
        <v>5.45</v>
      </c>
      <c r="E113" s="19">
        <v>5.56</v>
      </c>
      <c r="F113" s="19">
        <v>19.510000000000002</v>
      </c>
      <c r="G113" s="52">
        <v>155.69</v>
      </c>
      <c r="H113" s="52">
        <v>0.46800000000000003</v>
      </c>
      <c r="I113" s="12" t="s">
        <v>27</v>
      </c>
    </row>
    <row r="114" spans="1:107" x14ac:dyDescent="0.2">
      <c r="A114" s="10"/>
      <c r="B114" s="11" t="s">
        <v>21</v>
      </c>
      <c r="C114" s="14" t="s">
        <v>147</v>
      </c>
      <c r="D114" s="19">
        <v>1.4</v>
      </c>
      <c r="E114" s="19">
        <v>0.35</v>
      </c>
      <c r="F114" s="19">
        <v>20.68</v>
      </c>
      <c r="G114" s="52">
        <v>83.3</v>
      </c>
      <c r="H114" s="52">
        <v>0</v>
      </c>
      <c r="I114" s="12" t="s">
        <v>146</v>
      </c>
    </row>
    <row r="115" spans="1:107" x14ac:dyDescent="0.2">
      <c r="A115" s="10"/>
      <c r="B115" s="11" t="s">
        <v>18</v>
      </c>
      <c r="C115" s="14" t="s">
        <v>19</v>
      </c>
      <c r="D115" s="19">
        <v>0.02</v>
      </c>
      <c r="E115" s="19">
        <v>4.12</v>
      </c>
      <c r="F115" s="19">
        <v>0.04</v>
      </c>
      <c r="G115" s="52">
        <v>37.4</v>
      </c>
      <c r="H115" s="52">
        <v>0</v>
      </c>
      <c r="I115" s="12" t="s">
        <v>17</v>
      </c>
    </row>
    <row r="116" spans="1:107" x14ac:dyDescent="0.2">
      <c r="A116" s="10"/>
      <c r="B116" s="11" t="s">
        <v>89</v>
      </c>
      <c r="C116" s="14" t="s">
        <v>25</v>
      </c>
      <c r="D116" s="19">
        <v>1.44</v>
      </c>
      <c r="E116" s="19">
        <v>0.9</v>
      </c>
      <c r="F116" s="19">
        <v>15.48</v>
      </c>
      <c r="G116" s="52">
        <v>80.05</v>
      </c>
      <c r="H116" s="52">
        <v>1.026</v>
      </c>
      <c r="I116" s="12" t="s">
        <v>88</v>
      </c>
    </row>
    <row r="117" spans="1:107" s="39" customFormat="1" x14ac:dyDescent="0.2">
      <c r="A117" s="34"/>
      <c r="B117" s="35"/>
      <c r="C117" s="41">
        <f>180+4+C114+C115+C116</f>
        <v>404</v>
      </c>
      <c r="D117" s="36">
        <f>D113+D114+D115+D116</f>
        <v>8.3099999999999987</v>
      </c>
      <c r="E117" s="36">
        <f t="shared" ref="E117:H117" si="20">E113+E114+E115+E116</f>
        <v>10.93</v>
      </c>
      <c r="F117" s="36">
        <f t="shared" si="20"/>
        <v>55.709999999999994</v>
      </c>
      <c r="G117" s="37">
        <f t="shared" si="20"/>
        <v>356.44</v>
      </c>
      <c r="H117" s="37">
        <f t="shared" si="20"/>
        <v>1.494</v>
      </c>
      <c r="I117" s="38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  <c r="AD117" s="57"/>
      <c r="AE117" s="57"/>
      <c r="AF117" s="57"/>
      <c r="AG117" s="57"/>
      <c r="AH117" s="57"/>
      <c r="AI117" s="57"/>
      <c r="AJ117" s="57"/>
      <c r="AK117" s="57"/>
      <c r="AL117" s="57"/>
      <c r="AM117" s="57"/>
      <c r="AN117" s="57"/>
      <c r="AO117" s="57"/>
      <c r="AP117" s="57"/>
      <c r="AQ117" s="57"/>
      <c r="AR117" s="57"/>
      <c r="AS117" s="57"/>
      <c r="AT117" s="57"/>
      <c r="AU117" s="57"/>
      <c r="AV117" s="57"/>
      <c r="AW117" s="57"/>
      <c r="AX117" s="57"/>
      <c r="AY117" s="57"/>
      <c r="AZ117" s="57"/>
      <c r="BA117" s="57"/>
      <c r="BB117" s="57"/>
      <c r="BC117" s="57"/>
      <c r="BD117" s="57"/>
      <c r="BE117" s="57"/>
      <c r="BF117" s="57"/>
      <c r="BG117" s="57"/>
      <c r="BH117" s="57"/>
      <c r="BI117" s="57"/>
      <c r="BJ117" s="57"/>
      <c r="BK117" s="57"/>
      <c r="BL117" s="57"/>
      <c r="BM117" s="57"/>
      <c r="BN117" s="57"/>
      <c r="BO117" s="57"/>
      <c r="BP117" s="57"/>
      <c r="BQ117" s="57"/>
      <c r="BR117" s="57"/>
      <c r="BS117" s="57"/>
      <c r="BT117" s="57"/>
      <c r="BU117" s="57"/>
      <c r="BV117" s="57"/>
      <c r="BW117" s="57"/>
      <c r="BX117" s="57"/>
      <c r="BY117" s="57"/>
      <c r="BZ117" s="57"/>
      <c r="CA117" s="57"/>
      <c r="CB117" s="57"/>
      <c r="CC117" s="57"/>
      <c r="CD117" s="57"/>
      <c r="CE117" s="57"/>
      <c r="CF117" s="57"/>
      <c r="CG117" s="57"/>
      <c r="CH117" s="57"/>
      <c r="CI117" s="57"/>
      <c r="CJ117" s="57"/>
      <c r="CK117" s="57"/>
      <c r="CL117" s="57"/>
      <c r="CM117" s="57"/>
      <c r="CN117" s="57"/>
      <c r="CO117" s="57"/>
      <c r="CP117" s="57"/>
      <c r="CQ117" s="57"/>
      <c r="CR117" s="57"/>
      <c r="CS117" s="57"/>
      <c r="CT117" s="57"/>
      <c r="CU117" s="57"/>
      <c r="CV117" s="57"/>
      <c r="CW117" s="57"/>
      <c r="CX117" s="57"/>
      <c r="CY117" s="57"/>
      <c r="CZ117" s="57"/>
      <c r="DA117" s="57"/>
      <c r="DB117" s="57"/>
      <c r="DC117" s="57"/>
    </row>
    <row r="118" spans="1:107" x14ac:dyDescent="0.2">
      <c r="A118" s="10" t="s">
        <v>26</v>
      </c>
      <c r="B118" s="11" t="s">
        <v>239</v>
      </c>
      <c r="C118" s="14">
        <v>160</v>
      </c>
      <c r="D118" s="19">
        <v>0.34</v>
      </c>
      <c r="E118" s="19">
        <v>1.53</v>
      </c>
      <c r="F118" s="19">
        <v>13.77</v>
      </c>
      <c r="G118" s="52">
        <v>70</v>
      </c>
      <c r="H118" s="52">
        <v>102</v>
      </c>
      <c r="I118" s="32">
        <v>145</v>
      </c>
    </row>
    <row r="119" spans="1:107" s="39" customFormat="1" x14ac:dyDescent="0.2">
      <c r="A119" s="34"/>
      <c r="B119" s="35"/>
      <c r="C119" s="41">
        <f>C118</f>
        <v>160</v>
      </c>
      <c r="D119" s="41">
        <f t="shared" ref="D119:H119" si="21">D118</f>
        <v>0.34</v>
      </c>
      <c r="E119" s="41">
        <f t="shared" si="21"/>
        <v>1.53</v>
      </c>
      <c r="F119" s="41">
        <f t="shared" si="21"/>
        <v>13.77</v>
      </c>
      <c r="G119" s="42">
        <f t="shared" si="21"/>
        <v>70</v>
      </c>
      <c r="H119" s="42">
        <f t="shared" si="21"/>
        <v>102</v>
      </c>
      <c r="I119" s="38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  <c r="AC119" s="57"/>
      <c r="AD119" s="57"/>
      <c r="AE119" s="57"/>
      <c r="AF119" s="57"/>
      <c r="AG119" s="57"/>
      <c r="AH119" s="57"/>
      <c r="AI119" s="57"/>
      <c r="AJ119" s="57"/>
      <c r="AK119" s="57"/>
      <c r="AL119" s="57"/>
      <c r="AM119" s="57"/>
      <c r="AN119" s="57"/>
      <c r="AO119" s="57"/>
      <c r="AP119" s="57"/>
      <c r="AQ119" s="57"/>
      <c r="AR119" s="57"/>
      <c r="AS119" s="57"/>
      <c r="AT119" s="57"/>
      <c r="AU119" s="57"/>
      <c r="AV119" s="57"/>
      <c r="AW119" s="57"/>
      <c r="AX119" s="57"/>
      <c r="AY119" s="57"/>
      <c r="AZ119" s="57"/>
      <c r="BA119" s="57"/>
      <c r="BB119" s="57"/>
      <c r="BC119" s="57"/>
      <c r="BD119" s="57"/>
      <c r="BE119" s="57"/>
      <c r="BF119" s="57"/>
      <c r="BG119" s="57"/>
      <c r="BH119" s="57"/>
      <c r="BI119" s="57"/>
      <c r="BJ119" s="57"/>
      <c r="BK119" s="57"/>
      <c r="BL119" s="57"/>
      <c r="BM119" s="57"/>
      <c r="BN119" s="57"/>
      <c r="BO119" s="57"/>
      <c r="BP119" s="57"/>
      <c r="BQ119" s="57"/>
      <c r="BR119" s="57"/>
      <c r="BS119" s="57"/>
      <c r="BT119" s="57"/>
      <c r="BU119" s="57"/>
      <c r="BV119" s="57"/>
      <c r="BW119" s="57"/>
      <c r="BX119" s="57"/>
      <c r="BY119" s="57"/>
      <c r="BZ119" s="57"/>
      <c r="CA119" s="57"/>
      <c r="CB119" s="57"/>
      <c r="CC119" s="57"/>
      <c r="CD119" s="57"/>
      <c r="CE119" s="57"/>
      <c r="CF119" s="57"/>
      <c r="CG119" s="57"/>
      <c r="CH119" s="57"/>
      <c r="CI119" s="57"/>
      <c r="CJ119" s="57"/>
      <c r="CK119" s="57"/>
      <c r="CL119" s="57"/>
      <c r="CM119" s="57"/>
      <c r="CN119" s="57"/>
      <c r="CO119" s="57"/>
      <c r="CP119" s="57"/>
      <c r="CQ119" s="57"/>
      <c r="CR119" s="57"/>
      <c r="CS119" s="57"/>
      <c r="CT119" s="57"/>
      <c r="CU119" s="57"/>
      <c r="CV119" s="57"/>
      <c r="CW119" s="57"/>
      <c r="CX119" s="57"/>
      <c r="CY119" s="57"/>
      <c r="CZ119" s="57"/>
      <c r="DA119" s="57"/>
      <c r="DB119" s="57"/>
      <c r="DC119" s="57"/>
    </row>
    <row r="120" spans="1:107" x14ac:dyDescent="0.2">
      <c r="A120" s="10" t="s">
        <v>30</v>
      </c>
      <c r="B120" s="11" t="s">
        <v>150</v>
      </c>
      <c r="C120" s="14" t="s">
        <v>53</v>
      </c>
      <c r="D120" s="19">
        <v>0.6</v>
      </c>
      <c r="E120" s="19">
        <v>1.08</v>
      </c>
      <c r="F120" s="19">
        <v>2.82</v>
      </c>
      <c r="G120" s="52">
        <v>27</v>
      </c>
      <c r="H120" s="52">
        <v>0</v>
      </c>
      <c r="I120" s="12" t="s">
        <v>96</v>
      </c>
    </row>
    <row r="121" spans="1:107" ht="38.25" x14ac:dyDescent="0.2">
      <c r="A121" s="10"/>
      <c r="B121" s="11" t="s">
        <v>152</v>
      </c>
      <c r="C121" s="14">
        <v>180</v>
      </c>
      <c r="D121" s="19">
        <v>2.7</v>
      </c>
      <c r="E121" s="19">
        <v>3.81</v>
      </c>
      <c r="F121" s="19">
        <v>10.88</v>
      </c>
      <c r="G121" s="52">
        <v>106.02</v>
      </c>
      <c r="H121" s="52">
        <v>10.23</v>
      </c>
      <c r="I121" s="12" t="s">
        <v>151</v>
      </c>
    </row>
    <row r="122" spans="1:107" x14ac:dyDescent="0.2">
      <c r="A122" s="10"/>
      <c r="B122" s="11" t="s">
        <v>154</v>
      </c>
      <c r="C122" s="14">
        <v>90</v>
      </c>
      <c r="D122" s="19">
        <v>6.65</v>
      </c>
      <c r="E122" s="19">
        <v>7.25</v>
      </c>
      <c r="F122" s="19">
        <v>16.29</v>
      </c>
      <c r="G122" s="52">
        <v>182.02</v>
      </c>
      <c r="H122" s="52">
        <v>0.96799999999999997</v>
      </c>
      <c r="I122" s="12" t="s">
        <v>153</v>
      </c>
    </row>
    <row r="123" spans="1:107" x14ac:dyDescent="0.2">
      <c r="A123" s="10"/>
      <c r="B123" s="11" t="s">
        <v>156</v>
      </c>
      <c r="C123" s="14" t="s">
        <v>25</v>
      </c>
      <c r="D123" s="19">
        <v>0.13</v>
      </c>
      <c r="E123" s="19">
        <v>0.13</v>
      </c>
      <c r="F123" s="19">
        <v>24.66</v>
      </c>
      <c r="G123" s="52">
        <v>96.75</v>
      </c>
      <c r="H123" s="52">
        <v>1.4219999999999999</v>
      </c>
      <c r="I123" s="12" t="s">
        <v>155</v>
      </c>
    </row>
    <row r="124" spans="1:107" x14ac:dyDescent="0.2">
      <c r="A124" s="10"/>
      <c r="B124" s="11" t="s">
        <v>45</v>
      </c>
      <c r="C124" s="14" t="s">
        <v>46</v>
      </c>
      <c r="D124" s="19">
        <v>2.64</v>
      </c>
      <c r="E124" s="19">
        <v>0.48</v>
      </c>
      <c r="F124" s="19">
        <v>13.72</v>
      </c>
      <c r="G124" s="52">
        <v>72.400000000000006</v>
      </c>
      <c r="H124" s="52">
        <v>0</v>
      </c>
      <c r="I124" s="12" t="s">
        <v>44</v>
      </c>
    </row>
    <row r="125" spans="1:107" s="39" customFormat="1" x14ac:dyDescent="0.2">
      <c r="A125" s="34"/>
      <c r="B125" s="35"/>
      <c r="C125" s="41">
        <f>C120+C121+C122+C123+C124</f>
        <v>550</v>
      </c>
      <c r="D125" s="41">
        <f t="shared" ref="D125:H125" si="22">D120+D121+D122+D123+D124</f>
        <v>12.720000000000002</v>
      </c>
      <c r="E125" s="41">
        <f t="shared" si="22"/>
        <v>12.750000000000002</v>
      </c>
      <c r="F125" s="41">
        <f t="shared" si="22"/>
        <v>68.37</v>
      </c>
      <c r="G125" s="42">
        <f t="shared" si="22"/>
        <v>484.18999999999994</v>
      </c>
      <c r="H125" s="42">
        <f t="shared" si="22"/>
        <v>12.620000000000001</v>
      </c>
      <c r="I125" s="38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  <c r="AC125" s="57"/>
      <c r="AD125" s="57"/>
      <c r="AE125" s="57"/>
      <c r="AF125" s="57"/>
      <c r="AG125" s="57"/>
      <c r="AH125" s="57"/>
      <c r="AI125" s="57"/>
      <c r="AJ125" s="57"/>
      <c r="AK125" s="57"/>
      <c r="AL125" s="57"/>
      <c r="AM125" s="57"/>
      <c r="AN125" s="57"/>
      <c r="AO125" s="57"/>
      <c r="AP125" s="57"/>
      <c r="AQ125" s="57"/>
      <c r="AR125" s="57"/>
      <c r="AS125" s="57"/>
      <c r="AT125" s="57"/>
      <c r="AU125" s="57"/>
      <c r="AV125" s="57"/>
      <c r="AW125" s="57"/>
      <c r="AX125" s="57"/>
      <c r="AY125" s="57"/>
      <c r="AZ125" s="57"/>
      <c r="BA125" s="57"/>
      <c r="BB125" s="57"/>
      <c r="BC125" s="57"/>
      <c r="BD125" s="57"/>
      <c r="BE125" s="57"/>
      <c r="BF125" s="57"/>
      <c r="BG125" s="57"/>
      <c r="BH125" s="57"/>
      <c r="BI125" s="57"/>
      <c r="BJ125" s="57"/>
      <c r="BK125" s="57"/>
      <c r="BL125" s="57"/>
      <c r="BM125" s="57"/>
      <c r="BN125" s="57"/>
      <c r="BO125" s="57"/>
      <c r="BP125" s="57"/>
      <c r="BQ125" s="57"/>
      <c r="BR125" s="57"/>
      <c r="BS125" s="57"/>
      <c r="BT125" s="57"/>
      <c r="BU125" s="57"/>
      <c r="BV125" s="57"/>
      <c r="BW125" s="57"/>
      <c r="BX125" s="57"/>
      <c r="BY125" s="57"/>
      <c r="BZ125" s="57"/>
      <c r="CA125" s="57"/>
      <c r="CB125" s="57"/>
      <c r="CC125" s="57"/>
      <c r="CD125" s="57"/>
      <c r="CE125" s="57"/>
      <c r="CF125" s="57"/>
      <c r="CG125" s="57"/>
      <c r="CH125" s="57"/>
      <c r="CI125" s="57"/>
      <c r="CJ125" s="57"/>
      <c r="CK125" s="57"/>
      <c r="CL125" s="57"/>
      <c r="CM125" s="57"/>
      <c r="CN125" s="57"/>
      <c r="CO125" s="57"/>
      <c r="CP125" s="57"/>
      <c r="CQ125" s="57"/>
      <c r="CR125" s="57"/>
      <c r="CS125" s="57"/>
      <c r="CT125" s="57"/>
      <c r="CU125" s="57"/>
      <c r="CV125" s="57"/>
      <c r="CW125" s="57"/>
      <c r="CX125" s="57"/>
      <c r="CY125" s="57"/>
      <c r="CZ125" s="57"/>
      <c r="DA125" s="57"/>
      <c r="DB125" s="57"/>
      <c r="DC125" s="57"/>
    </row>
    <row r="126" spans="1:107" ht="38.25" x14ac:dyDescent="0.2">
      <c r="A126" s="66" t="s">
        <v>47</v>
      </c>
      <c r="B126" s="11" t="s">
        <v>158</v>
      </c>
      <c r="C126" s="14" t="s">
        <v>16</v>
      </c>
      <c r="D126" s="19">
        <v>4.53</v>
      </c>
      <c r="E126" s="19">
        <v>4.53</v>
      </c>
      <c r="F126" s="19">
        <v>31.28</v>
      </c>
      <c r="G126" s="52">
        <v>151.27000000000001</v>
      </c>
      <c r="H126" s="52">
        <v>51.195</v>
      </c>
      <c r="I126" s="12" t="s">
        <v>157</v>
      </c>
    </row>
    <row r="127" spans="1:107" x14ac:dyDescent="0.2">
      <c r="A127" s="10"/>
      <c r="B127" s="11" t="s">
        <v>160</v>
      </c>
      <c r="C127" s="14" t="s">
        <v>139</v>
      </c>
      <c r="D127" s="19">
        <v>28.02</v>
      </c>
      <c r="E127" s="19">
        <v>3.77</v>
      </c>
      <c r="F127" s="19">
        <v>0.5</v>
      </c>
      <c r="G127" s="52">
        <v>172.33</v>
      </c>
      <c r="H127" s="52">
        <v>0.5</v>
      </c>
      <c r="I127" s="12" t="s">
        <v>159</v>
      </c>
    </row>
    <row r="128" spans="1:107" x14ac:dyDescent="0.2">
      <c r="A128" s="10"/>
      <c r="B128" s="11" t="s">
        <v>162</v>
      </c>
      <c r="C128" s="14"/>
      <c r="D128" s="19">
        <v>0</v>
      </c>
      <c r="E128" s="19">
        <v>0</v>
      </c>
      <c r="F128" s="19">
        <v>0</v>
      </c>
      <c r="G128" s="52">
        <v>0</v>
      </c>
      <c r="H128" s="52">
        <v>0</v>
      </c>
      <c r="I128" s="12" t="s">
        <v>161</v>
      </c>
    </row>
    <row r="129" spans="1:107" x14ac:dyDescent="0.2">
      <c r="A129" s="10"/>
      <c r="B129" s="11" t="s">
        <v>149</v>
      </c>
      <c r="C129" s="14" t="s">
        <v>16</v>
      </c>
      <c r="D129" s="19">
        <v>0.45</v>
      </c>
      <c r="E129" s="19">
        <v>0.3</v>
      </c>
      <c r="F129" s="19">
        <v>24.45</v>
      </c>
      <c r="G129" s="52">
        <v>102</v>
      </c>
      <c r="H129" s="52">
        <v>3</v>
      </c>
      <c r="I129" s="12" t="s">
        <v>148</v>
      </c>
    </row>
    <row r="130" spans="1:107" x14ac:dyDescent="0.2">
      <c r="A130" s="10"/>
      <c r="B130" s="11" t="s">
        <v>21</v>
      </c>
      <c r="C130" s="14" t="s">
        <v>82</v>
      </c>
      <c r="D130" s="19">
        <v>1.2</v>
      </c>
      <c r="E130" s="19">
        <v>0.3</v>
      </c>
      <c r="F130" s="19">
        <v>17.73</v>
      </c>
      <c r="G130" s="52">
        <v>71.400000000000006</v>
      </c>
      <c r="H130" s="52">
        <v>0</v>
      </c>
      <c r="I130" s="12" t="s">
        <v>81</v>
      </c>
    </row>
    <row r="131" spans="1:107" s="39" customFormat="1" x14ac:dyDescent="0.2">
      <c r="A131" s="47"/>
      <c r="B131" s="48"/>
      <c r="C131" s="49">
        <f>C126+C127+C128+C129+C130</f>
        <v>430</v>
      </c>
      <c r="D131" s="49">
        <f t="shared" ref="D131:H131" si="23">D126+D127+D128+D129+D130</f>
        <v>34.200000000000003</v>
      </c>
      <c r="E131" s="49">
        <f t="shared" si="23"/>
        <v>8.9000000000000021</v>
      </c>
      <c r="F131" s="49">
        <f t="shared" si="23"/>
        <v>73.960000000000008</v>
      </c>
      <c r="G131" s="50">
        <f t="shared" si="23"/>
        <v>497</v>
      </c>
      <c r="H131" s="50">
        <f t="shared" si="23"/>
        <v>54.695</v>
      </c>
      <c r="I131" s="51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  <c r="AC131" s="57"/>
      <c r="AD131" s="57"/>
      <c r="AE131" s="57"/>
      <c r="AF131" s="57"/>
      <c r="AG131" s="57"/>
      <c r="AH131" s="57"/>
      <c r="AI131" s="57"/>
      <c r="AJ131" s="57"/>
      <c r="AK131" s="57"/>
      <c r="AL131" s="57"/>
      <c r="AM131" s="57"/>
      <c r="AN131" s="57"/>
      <c r="AO131" s="57"/>
      <c r="AP131" s="57"/>
      <c r="AQ131" s="57"/>
      <c r="AR131" s="57"/>
      <c r="AS131" s="57"/>
      <c r="AT131" s="57"/>
      <c r="AU131" s="57"/>
      <c r="AV131" s="57"/>
      <c r="AW131" s="57"/>
      <c r="AX131" s="57"/>
      <c r="AY131" s="57"/>
      <c r="AZ131" s="57"/>
      <c r="BA131" s="57"/>
      <c r="BB131" s="57"/>
      <c r="BC131" s="57"/>
      <c r="BD131" s="57"/>
      <c r="BE131" s="57"/>
      <c r="BF131" s="57"/>
      <c r="BG131" s="57"/>
      <c r="BH131" s="57"/>
      <c r="BI131" s="57"/>
      <c r="BJ131" s="57"/>
      <c r="BK131" s="57"/>
      <c r="BL131" s="57"/>
      <c r="BM131" s="57"/>
      <c r="BN131" s="57"/>
      <c r="BO131" s="57"/>
      <c r="BP131" s="57"/>
      <c r="BQ131" s="57"/>
      <c r="BR131" s="57"/>
      <c r="BS131" s="57"/>
      <c r="BT131" s="57"/>
      <c r="BU131" s="57"/>
      <c r="BV131" s="57"/>
      <c r="BW131" s="57"/>
      <c r="BX131" s="57"/>
      <c r="BY131" s="57"/>
      <c r="BZ131" s="57"/>
      <c r="CA131" s="57"/>
      <c r="CB131" s="57"/>
      <c r="CC131" s="57"/>
      <c r="CD131" s="57"/>
      <c r="CE131" s="57"/>
      <c r="CF131" s="57"/>
      <c r="CG131" s="57"/>
      <c r="CH131" s="57"/>
      <c r="CI131" s="57"/>
      <c r="CJ131" s="57"/>
      <c r="CK131" s="57"/>
      <c r="CL131" s="57"/>
      <c r="CM131" s="57"/>
      <c r="CN131" s="57"/>
      <c r="CO131" s="57"/>
      <c r="CP131" s="57"/>
      <c r="CQ131" s="57"/>
      <c r="CR131" s="57"/>
      <c r="CS131" s="57"/>
      <c r="CT131" s="57"/>
      <c r="CU131" s="57"/>
      <c r="CV131" s="57"/>
      <c r="CW131" s="57"/>
      <c r="CX131" s="57"/>
      <c r="CY131" s="57"/>
      <c r="CZ131" s="57"/>
      <c r="DA131" s="57"/>
      <c r="DB131" s="57"/>
      <c r="DC131" s="57"/>
    </row>
    <row r="132" spans="1:107" s="8" customFormat="1" ht="13.5" thickBot="1" x14ac:dyDescent="0.25">
      <c r="A132" s="69" t="s">
        <v>54</v>
      </c>
      <c r="B132" s="70"/>
      <c r="C132" s="15">
        <f>SUM(C117+C119+C125+C131)</f>
        <v>1544</v>
      </c>
      <c r="D132" s="20">
        <v>55.650000000000006</v>
      </c>
      <c r="E132" s="20">
        <v>42.64</v>
      </c>
      <c r="F132" s="20">
        <v>214.78999999999996</v>
      </c>
      <c r="G132" s="67">
        <f>SUM(G117+G119+G125+G131)</f>
        <v>1407.6299999999999</v>
      </c>
      <c r="H132" s="61">
        <v>72.284000000000006</v>
      </c>
      <c r="I132" s="13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6"/>
      <c r="AD132" s="56"/>
      <c r="AE132" s="56"/>
      <c r="AF132" s="56"/>
      <c r="AG132" s="56"/>
      <c r="AH132" s="56"/>
      <c r="AI132" s="56"/>
      <c r="AJ132" s="56"/>
      <c r="AK132" s="56"/>
      <c r="AL132" s="56"/>
      <c r="AM132" s="56"/>
      <c r="AN132" s="56"/>
      <c r="AO132" s="56"/>
      <c r="AP132" s="56"/>
      <c r="AQ132" s="56"/>
      <c r="AR132" s="56"/>
      <c r="AS132" s="56"/>
      <c r="AT132" s="56"/>
      <c r="AU132" s="56"/>
      <c r="AV132" s="56"/>
      <c r="AW132" s="56"/>
      <c r="AX132" s="56"/>
      <c r="AY132" s="56"/>
      <c r="AZ132" s="56"/>
      <c r="BA132" s="56"/>
      <c r="BB132" s="56"/>
      <c r="BC132" s="56"/>
      <c r="BD132" s="56"/>
      <c r="BE132" s="56"/>
      <c r="BF132" s="56"/>
      <c r="BG132" s="56"/>
      <c r="BH132" s="56"/>
      <c r="BI132" s="56"/>
      <c r="BJ132" s="56"/>
      <c r="BK132" s="56"/>
      <c r="BL132" s="56"/>
      <c r="BM132" s="56"/>
      <c r="BN132" s="56"/>
      <c r="BO132" s="56"/>
      <c r="BP132" s="56"/>
      <c r="BQ132" s="56"/>
      <c r="BR132" s="56"/>
      <c r="BS132" s="56"/>
      <c r="BT132" s="56"/>
      <c r="BU132" s="56"/>
      <c r="BV132" s="56"/>
      <c r="BW132" s="56"/>
      <c r="BX132" s="56"/>
      <c r="BY132" s="56"/>
      <c r="BZ132" s="56"/>
      <c r="CA132" s="56"/>
      <c r="CB132" s="56"/>
      <c r="CC132" s="56"/>
      <c r="CD132" s="56"/>
      <c r="CE132" s="56"/>
      <c r="CF132" s="56"/>
      <c r="CG132" s="56"/>
      <c r="CH132" s="56"/>
      <c r="CI132" s="56"/>
      <c r="CJ132" s="56"/>
      <c r="CK132" s="56"/>
      <c r="CL132" s="56"/>
      <c r="CM132" s="56"/>
      <c r="CN132" s="56"/>
      <c r="CO132" s="56"/>
      <c r="CP132" s="56"/>
      <c r="CQ132" s="56"/>
      <c r="CR132" s="56"/>
      <c r="CS132" s="56"/>
      <c r="CT132" s="56"/>
      <c r="CU132" s="56"/>
      <c r="CV132" s="56"/>
      <c r="CW132" s="56"/>
      <c r="CX132" s="56"/>
      <c r="CY132" s="56"/>
      <c r="CZ132" s="56"/>
      <c r="DA132" s="56"/>
      <c r="DB132" s="56"/>
      <c r="DC132" s="56"/>
    </row>
    <row r="133" spans="1:107" s="8" customFormat="1" x14ac:dyDescent="0.2">
      <c r="A133" s="71" t="s">
        <v>163</v>
      </c>
      <c r="B133" s="72"/>
      <c r="C133" s="72"/>
      <c r="D133" s="72"/>
      <c r="E133" s="72"/>
      <c r="F133" s="72"/>
      <c r="G133" s="72"/>
      <c r="H133" s="72"/>
      <c r="I133" s="73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6"/>
      <c r="AD133" s="56"/>
      <c r="AE133" s="56"/>
      <c r="AF133" s="56"/>
      <c r="AG133" s="56"/>
      <c r="AH133" s="56"/>
      <c r="AI133" s="56"/>
      <c r="AJ133" s="56"/>
      <c r="AK133" s="56"/>
      <c r="AL133" s="56"/>
      <c r="AM133" s="56"/>
      <c r="AN133" s="56"/>
      <c r="AO133" s="56"/>
      <c r="AP133" s="56"/>
      <c r="AQ133" s="56"/>
      <c r="AR133" s="56"/>
      <c r="AS133" s="56"/>
      <c r="AT133" s="56"/>
      <c r="AU133" s="56"/>
      <c r="AV133" s="56"/>
      <c r="AW133" s="56"/>
      <c r="AX133" s="56"/>
      <c r="AY133" s="56"/>
      <c r="AZ133" s="56"/>
      <c r="BA133" s="56"/>
      <c r="BB133" s="56"/>
      <c r="BC133" s="56"/>
      <c r="BD133" s="56"/>
      <c r="BE133" s="56"/>
      <c r="BF133" s="56"/>
      <c r="BG133" s="56"/>
      <c r="BH133" s="56"/>
      <c r="BI133" s="56"/>
      <c r="BJ133" s="56"/>
      <c r="BK133" s="56"/>
      <c r="BL133" s="56"/>
      <c r="BM133" s="56"/>
      <c r="BN133" s="56"/>
      <c r="BO133" s="56"/>
      <c r="BP133" s="56"/>
      <c r="BQ133" s="56"/>
      <c r="BR133" s="56"/>
      <c r="BS133" s="56"/>
      <c r="BT133" s="56"/>
      <c r="BU133" s="56"/>
      <c r="BV133" s="56"/>
      <c r="BW133" s="56"/>
      <c r="BX133" s="56"/>
      <c r="BY133" s="56"/>
      <c r="BZ133" s="56"/>
      <c r="CA133" s="56"/>
      <c r="CB133" s="56"/>
      <c r="CC133" s="56"/>
      <c r="CD133" s="56"/>
      <c r="CE133" s="56"/>
      <c r="CF133" s="56"/>
      <c r="CG133" s="56"/>
      <c r="CH133" s="56"/>
      <c r="CI133" s="56"/>
      <c r="CJ133" s="56"/>
      <c r="CK133" s="56"/>
      <c r="CL133" s="56"/>
      <c r="CM133" s="56"/>
      <c r="CN133" s="56"/>
      <c r="CO133" s="56"/>
      <c r="CP133" s="56"/>
      <c r="CQ133" s="56"/>
      <c r="CR133" s="56"/>
      <c r="CS133" s="56"/>
      <c r="CT133" s="56"/>
      <c r="CU133" s="56"/>
      <c r="CV133" s="56"/>
      <c r="CW133" s="56"/>
      <c r="CX133" s="56"/>
      <c r="CY133" s="56"/>
      <c r="CZ133" s="56"/>
      <c r="DA133" s="56"/>
      <c r="DB133" s="56"/>
      <c r="DC133" s="56"/>
    </row>
    <row r="134" spans="1:107" x14ac:dyDescent="0.2">
      <c r="A134" s="10" t="s">
        <v>13</v>
      </c>
      <c r="B134" s="11" t="s">
        <v>165</v>
      </c>
      <c r="C134" s="14" t="s">
        <v>58</v>
      </c>
      <c r="D134" s="19">
        <v>8.08</v>
      </c>
      <c r="E134" s="19">
        <v>3.58</v>
      </c>
      <c r="F134" s="19">
        <v>23.9</v>
      </c>
      <c r="G134" s="52">
        <v>191.9</v>
      </c>
      <c r="H134" s="52">
        <v>2.1800000000000002</v>
      </c>
      <c r="I134" s="12" t="s">
        <v>164</v>
      </c>
    </row>
    <row r="135" spans="1:107" x14ac:dyDescent="0.2">
      <c r="A135" s="10"/>
      <c r="B135" s="11" t="s">
        <v>21</v>
      </c>
      <c r="C135" s="14" t="s">
        <v>22</v>
      </c>
      <c r="D135" s="19">
        <v>1</v>
      </c>
      <c r="E135" s="19">
        <v>0.2</v>
      </c>
      <c r="F135" s="19">
        <v>9.82</v>
      </c>
      <c r="G135" s="52">
        <v>47.6</v>
      </c>
      <c r="H135" s="52">
        <v>0</v>
      </c>
      <c r="I135" s="12" t="s">
        <v>20</v>
      </c>
    </row>
    <row r="136" spans="1:107" x14ac:dyDescent="0.2">
      <c r="A136" s="10"/>
      <c r="B136" s="11" t="s">
        <v>113</v>
      </c>
      <c r="C136" s="14" t="s">
        <v>114</v>
      </c>
      <c r="D136" s="19">
        <v>1.87</v>
      </c>
      <c r="E136" s="19">
        <v>3</v>
      </c>
      <c r="F136" s="19">
        <v>0</v>
      </c>
      <c r="G136" s="52">
        <v>37.340000000000003</v>
      </c>
      <c r="H136" s="52">
        <v>0.14399999999999999</v>
      </c>
      <c r="I136" s="12" t="s">
        <v>112</v>
      </c>
    </row>
    <row r="137" spans="1:107" x14ac:dyDescent="0.2">
      <c r="A137" s="10"/>
      <c r="B137" s="11" t="s">
        <v>62</v>
      </c>
      <c r="C137" s="14" t="s">
        <v>58</v>
      </c>
      <c r="D137" s="19">
        <v>0</v>
      </c>
      <c r="E137" s="19">
        <v>0</v>
      </c>
      <c r="F137" s="19">
        <v>19.14</v>
      </c>
      <c r="G137" s="52">
        <v>69.599999999999994</v>
      </c>
      <c r="H137" s="52">
        <v>0</v>
      </c>
      <c r="I137" s="12" t="s">
        <v>61</v>
      </c>
    </row>
    <row r="138" spans="1:107" s="39" customFormat="1" x14ac:dyDescent="0.2">
      <c r="A138" s="34"/>
      <c r="B138" s="35"/>
      <c r="C138" s="41">
        <f>C134+C135+C136+C137</f>
        <v>430</v>
      </c>
      <c r="D138" s="41">
        <f t="shared" ref="D138:H138" si="24">D134+D135+D136+D137</f>
        <v>10.95</v>
      </c>
      <c r="E138" s="41">
        <f t="shared" si="24"/>
        <v>6.78</v>
      </c>
      <c r="F138" s="41">
        <f t="shared" si="24"/>
        <v>52.86</v>
      </c>
      <c r="G138" s="42">
        <f t="shared" si="24"/>
        <v>346.44000000000005</v>
      </c>
      <c r="H138" s="42">
        <f t="shared" si="24"/>
        <v>2.3240000000000003</v>
      </c>
      <c r="I138" s="38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/>
      <c r="AB138" s="57"/>
      <c r="AC138" s="57"/>
      <c r="AD138" s="57"/>
      <c r="AE138" s="57"/>
      <c r="AF138" s="57"/>
      <c r="AG138" s="57"/>
      <c r="AH138" s="57"/>
      <c r="AI138" s="57"/>
      <c r="AJ138" s="57"/>
      <c r="AK138" s="57"/>
      <c r="AL138" s="57"/>
      <c r="AM138" s="57"/>
      <c r="AN138" s="57"/>
      <c r="AO138" s="57"/>
      <c r="AP138" s="57"/>
      <c r="AQ138" s="57"/>
      <c r="AR138" s="57"/>
      <c r="AS138" s="57"/>
      <c r="AT138" s="57"/>
      <c r="AU138" s="57"/>
      <c r="AV138" s="57"/>
      <c r="AW138" s="57"/>
      <c r="AX138" s="57"/>
      <c r="AY138" s="57"/>
      <c r="AZ138" s="57"/>
      <c r="BA138" s="57"/>
      <c r="BB138" s="57"/>
      <c r="BC138" s="57"/>
      <c r="BD138" s="57"/>
      <c r="BE138" s="57"/>
      <c r="BF138" s="57"/>
      <c r="BG138" s="57"/>
      <c r="BH138" s="57"/>
      <c r="BI138" s="57"/>
      <c r="BJ138" s="57"/>
      <c r="BK138" s="57"/>
      <c r="BL138" s="57"/>
      <c r="BM138" s="57"/>
      <c r="BN138" s="57"/>
      <c r="BO138" s="57"/>
      <c r="BP138" s="57"/>
      <c r="BQ138" s="57"/>
      <c r="BR138" s="57"/>
      <c r="BS138" s="57"/>
      <c r="BT138" s="57"/>
      <c r="BU138" s="57"/>
      <c r="BV138" s="57"/>
      <c r="BW138" s="57"/>
      <c r="BX138" s="57"/>
      <c r="BY138" s="57"/>
      <c r="BZ138" s="57"/>
      <c r="CA138" s="57"/>
      <c r="CB138" s="57"/>
      <c r="CC138" s="57"/>
      <c r="CD138" s="57"/>
      <c r="CE138" s="57"/>
      <c r="CF138" s="57"/>
      <c r="CG138" s="57"/>
      <c r="CH138" s="57"/>
      <c r="CI138" s="57"/>
      <c r="CJ138" s="57"/>
      <c r="CK138" s="57"/>
      <c r="CL138" s="57"/>
      <c r="CM138" s="57"/>
      <c r="CN138" s="57"/>
      <c r="CO138" s="57"/>
      <c r="CP138" s="57"/>
      <c r="CQ138" s="57"/>
      <c r="CR138" s="57"/>
      <c r="CS138" s="57"/>
      <c r="CT138" s="57"/>
      <c r="CU138" s="57"/>
      <c r="CV138" s="57"/>
      <c r="CW138" s="57"/>
      <c r="CX138" s="57"/>
      <c r="CY138" s="57"/>
      <c r="CZ138" s="57"/>
      <c r="DA138" s="57"/>
      <c r="DB138" s="57"/>
      <c r="DC138" s="57"/>
    </row>
    <row r="139" spans="1:107" x14ac:dyDescent="0.2">
      <c r="A139" s="10" t="s">
        <v>26</v>
      </c>
      <c r="B139" s="11" t="s">
        <v>167</v>
      </c>
      <c r="C139" s="14">
        <v>150</v>
      </c>
      <c r="D139" s="19">
        <v>0.82</v>
      </c>
      <c r="E139" s="19">
        <v>0</v>
      </c>
      <c r="F139" s="19">
        <v>20.95</v>
      </c>
      <c r="G139" s="52">
        <v>79</v>
      </c>
      <c r="H139" s="52">
        <v>6.6</v>
      </c>
      <c r="I139" s="12" t="s">
        <v>166</v>
      </c>
    </row>
    <row r="140" spans="1:107" s="39" customFormat="1" x14ac:dyDescent="0.2">
      <c r="A140" s="34"/>
      <c r="B140" s="35"/>
      <c r="C140" s="41">
        <f>C139</f>
        <v>150</v>
      </c>
      <c r="D140" s="41">
        <f t="shared" ref="D140:H140" si="25">D139</f>
        <v>0.82</v>
      </c>
      <c r="E140" s="41">
        <f t="shared" si="25"/>
        <v>0</v>
      </c>
      <c r="F140" s="41">
        <f t="shared" si="25"/>
        <v>20.95</v>
      </c>
      <c r="G140" s="42">
        <f t="shared" si="25"/>
        <v>79</v>
      </c>
      <c r="H140" s="42">
        <f t="shared" si="25"/>
        <v>6.6</v>
      </c>
      <c r="I140" s="38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  <c r="AA140" s="57"/>
      <c r="AB140" s="57"/>
      <c r="AC140" s="57"/>
      <c r="AD140" s="57"/>
      <c r="AE140" s="57"/>
      <c r="AF140" s="57"/>
      <c r="AG140" s="57"/>
      <c r="AH140" s="57"/>
      <c r="AI140" s="57"/>
      <c r="AJ140" s="57"/>
      <c r="AK140" s="57"/>
      <c r="AL140" s="57"/>
      <c r="AM140" s="57"/>
      <c r="AN140" s="57"/>
      <c r="AO140" s="57"/>
      <c r="AP140" s="57"/>
      <c r="AQ140" s="57"/>
      <c r="AR140" s="57"/>
      <c r="AS140" s="57"/>
      <c r="AT140" s="57"/>
      <c r="AU140" s="57"/>
      <c r="AV140" s="57"/>
      <c r="AW140" s="57"/>
      <c r="AX140" s="57"/>
      <c r="AY140" s="57"/>
      <c r="AZ140" s="57"/>
      <c r="BA140" s="57"/>
      <c r="BB140" s="57"/>
      <c r="BC140" s="57"/>
      <c r="BD140" s="57"/>
      <c r="BE140" s="57"/>
      <c r="BF140" s="57"/>
      <c r="BG140" s="57"/>
      <c r="BH140" s="57"/>
      <c r="BI140" s="57"/>
      <c r="BJ140" s="57"/>
      <c r="BK140" s="57"/>
      <c r="BL140" s="57"/>
      <c r="BM140" s="57"/>
      <c r="BN140" s="57"/>
      <c r="BO140" s="57"/>
      <c r="BP140" s="57"/>
      <c r="BQ140" s="57"/>
      <c r="BR140" s="57"/>
      <c r="BS140" s="57"/>
      <c r="BT140" s="57"/>
      <c r="BU140" s="57"/>
      <c r="BV140" s="57"/>
      <c r="BW140" s="57"/>
      <c r="BX140" s="57"/>
      <c r="BY140" s="57"/>
      <c r="BZ140" s="57"/>
      <c r="CA140" s="57"/>
      <c r="CB140" s="57"/>
      <c r="CC140" s="57"/>
      <c r="CD140" s="57"/>
      <c r="CE140" s="57"/>
      <c r="CF140" s="57"/>
      <c r="CG140" s="57"/>
      <c r="CH140" s="57"/>
      <c r="CI140" s="57"/>
      <c r="CJ140" s="57"/>
      <c r="CK140" s="57"/>
      <c r="CL140" s="57"/>
      <c r="CM140" s="57"/>
      <c r="CN140" s="57"/>
      <c r="CO140" s="57"/>
      <c r="CP140" s="57"/>
      <c r="CQ140" s="57"/>
      <c r="CR140" s="57"/>
      <c r="CS140" s="57"/>
      <c r="CT140" s="57"/>
      <c r="CU140" s="57"/>
      <c r="CV140" s="57"/>
      <c r="CW140" s="57"/>
      <c r="CX140" s="57"/>
      <c r="CY140" s="57"/>
      <c r="CZ140" s="57"/>
      <c r="DA140" s="57"/>
      <c r="DB140" s="57"/>
      <c r="DC140" s="57"/>
    </row>
    <row r="141" spans="1:107" x14ac:dyDescent="0.2">
      <c r="A141" s="10" t="s">
        <v>30</v>
      </c>
      <c r="B141" s="11" t="s">
        <v>169</v>
      </c>
      <c r="C141" s="14" t="s">
        <v>53</v>
      </c>
      <c r="D141" s="19">
        <v>1.24</v>
      </c>
      <c r="E141" s="19">
        <v>1.94</v>
      </c>
      <c r="F141" s="19">
        <v>5.66</v>
      </c>
      <c r="G141" s="52">
        <v>45.06</v>
      </c>
      <c r="H141" s="52">
        <v>10.295999999999999</v>
      </c>
      <c r="I141" s="12" t="s">
        <v>168</v>
      </c>
    </row>
    <row r="142" spans="1:107" x14ac:dyDescent="0.2">
      <c r="A142" s="10"/>
      <c r="B142" s="11" t="s">
        <v>171</v>
      </c>
      <c r="C142" s="14">
        <v>170</v>
      </c>
      <c r="D142" s="19">
        <v>1.1000000000000001</v>
      </c>
      <c r="E142" s="19">
        <v>7.93</v>
      </c>
      <c r="F142" s="19">
        <v>16.079999999999998</v>
      </c>
      <c r="G142" s="52">
        <v>123.79</v>
      </c>
      <c r="H142" s="52">
        <v>4.7249999999999996</v>
      </c>
      <c r="I142" s="12" t="s">
        <v>170</v>
      </c>
    </row>
    <row r="143" spans="1:107" ht="25.5" x14ac:dyDescent="0.2">
      <c r="A143" s="10"/>
      <c r="B143" s="11" t="s">
        <v>173</v>
      </c>
      <c r="C143" s="14" t="s">
        <v>174</v>
      </c>
      <c r="D143" s="19">
        <v>9.09</v>
      </c>
      <c r="E143" s="19">
        <v>8.24</v>
      </c>
      <c r="F143" s="19">
        <v>9.56</v>
      </c>
      <c r="G143" s="52">
        <v>154.08000000000001</v>
      </c>
      <c r="H143" s="52">
        <v>4.3339999999999996</v>
      </c>
      <c r="I143" s="12" t="s">
        <v>172</v>
      </c>
    </row>
    <row r="144" spans="1:107" ht="25.5" x14ac:dyDescent="0.2">
      <c r="A144" s="10"/>
      <c r="B144" s="11" t="s">
        <v>80</v>
      </c>
      <c r="C144" s="14" t="s">
        <v>16</v>
      </c>
      <c r="D144" s="19">
        <v>0.83</v>
      </c>
      <c r="E144" s="19">
        <v>0.16</v>
      </c>
      <c r="F144" s="19">
        <v>24.57</v>
      </c>
      <c r="G144" s="52">
        <v>101.58</v>
      </c>
      <c r="H144" s="52">
        <v>7.4999999999999997E-2</v>
      </c>
      <c r="I144" s="32">
        <v>332</v>
      </c>
    </row>
    <row r="145" spans="1:107" x14ac:dyDescent="0.2">
      <c r="A145" s="10"/>
      <c r="B145" s="11" t="s">
        <v>45</v>
      </c>
      <c r="C145" s="14" t="s">
        <v>46</v>
      </c>
      <c r="D145" s="19">
        <v>2.64</v>
      </c>
      <c r="E145" s="19">
        <v>0.48</v>
      </c>
      <c r="F145" s="19">
        <v>13.72</v>
      </c>
      <c r="G145" s="52">
        <v>72.400000000000006</v>
      </c>
      <c r="H145" s="52">
        <v>0</v>
      </c>
      <c r="I145" s="12" t="s">
        <v>44</v>
      </c>
    </row>
    <row r="146" spans="1:107" s="39" customFormat="1" x14ac:dyDescent="0.2">
      <c r="A146" s="34"/>
      <c r="B146" s="35"/>
      <c r="C146" s="41">
        <f>C141+C142+C143+C144+C145</f>
        <v>530</v>
      </c>
      <c r="D146" s="41">
        <f t="shared" ref="D146:H146" si="26">D141+D142+D143+D144+D145</f>
        <v>14.9</v>
      </c>
      <c r="E146" s="41">
        <f t="shared" si="26"/>
        <v>18.75</v>
      </c>
      <c r="F146" s="41">
        <f t="shared" si="26"/>
        <v>69.59</v>
      </c>
      <c r="G146" s="42">
        <f t="shared" si="26"/>
        <v>496.91000000000008</v>
      </c>
      <c r="H146" s="42">
        <f t="shared" si="26"/>
        <v>19.429999999999996</v>
      </c>
      <c r="I146" s="38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  <c r="AC146" s="57"/>
      <c r="AD146" s="57"/>
      <c r="AE146" s="57"/>
      <c r="AF146" s="57"/>
      <c r="AG146" s="57"/>
      <c r="AH146" s="57"/>
      <c r="AI146" s="57"/>
      <c r="AJ146" s="57"/>
      <c r="AK146" s="57"/>
      <c r="AL146" s="57"/>
      <c r="AM146" s="57"/>
      <c r="AN146" s="57"/>
      <c r="AO146" s="57"/>
      <c r="AP146" s="57"/>
      <c r="AQ146" s="57"/>
      <c r="AR146" s="57"/>
      <c r="AS146" s="57"/>
      <c r="AT146" s="57"/>
      <c r="AU146" s="57"/>
      <c r="AV146" s="57"/>
      <c r="AW146" s="57"/>
      <c r="AX146" s="57"/>
      <c r="AY146" s="57"/>
      <c r="AZ146" s="57"/>
      <c r="BA146" s="57"/>
      <c r="BB146" s="57"/>
      <c r="BC146" s="57"/>
      <c r="BD146" s="57"/>
      <c r="BE146" s="57"/>
      <c r="BF146" s="57"/>
      <c r="BG146" s="57"/>
      <c r="BH146" s="57"/>
      <c r="BI146" s="57"/>
      <c r="BJ146" s="57"/>
      <c r="BK146" s="57"/>
      <c r="BL146" s="57"/>
      <c r="BM146" s="57"/>
      <c r="BN146" s="57"/>
      <c r="BO146" s="57"/>
      <c r="BP146" s="57"/>
      <c r="BQ146" s="57"/>
      <c r="BR146" s="57"/>
      <c r="BS146" s="57"/>
      <c r="BT146" s="57"/>
      <c r="BU146" s="57"/>
      <c r="BV146" s="57"/>
      <c r="BW146" s="57"/>
      <c r="BX146" s="57"/>
      <c r="BY146" s="57"/>
      <c r="BZ146" s="57"/>
      <c r="CA146" s="57"/>
      <c r="CB146" s="57"/>
      <c r="CC146" s="57"/>
      <c r="CD146" s="57"/>
      <c r="CE146" s="57"/>
      <c r="CF146" s="57"/>
      <c r="CG146" s="57"/>
      <c r="CH146" s="57"/>
      <c r="CI146" s="57"/>
      <c r="CJ146" s="57"/>
      <c r="CK146" s="57"/>
      <c r="CL146" s="57"/>
      <c r="CM146" s="57"/>
      <c r="CN146" s="57"/>
      <c r="CO146" s="57"/>
      <c r="CP146" s="57"/>
      <c r="CQ146" s="57"/>
      <c r="CR146" s="57"/>
      <c r="CS146" s="57"/>
      <c r="CT146" s="57"/>
      <c r="CU146" s="57"/>
      <c r="CV146" s="57"/>
      <c r="CW146" s="57"/>
      <c r="CX146" s="57"/>
      <c r="CY146" s="57"/>
      <c r="CZ146" s="57"/>
      <c r="DA146" s="57"/>
      <c r="DB146" s="57"/>
      <c r="DC146" s="57"/>
    </row>
    <row r="147" spans="1:107" ht="38.25" x14ac:dyDescent="0.2">
      <c r="A147" s="66" t="s">
        <v>47</v>
      </c>
      <c r="B147" s="11" t="s">
        <v>176</v>
      </c>
      <c r="C147" s="14" t="s">
        <v>142</v>
      </c>
      <c r="D147" s="19">
        <v>5.64</v>
      </c>
      <c r="E147" s="19">
        <v>6.98</v>
      </c>
      <c r="F147" s="19">
        <v>20.94</v>
      </c>
      <c r="G147" s="52">
        <v>216.41</v>
      </c>
      <c r="H147" s="52">
        <v>0</v>
      </c>
      <c r="I147" s="12" t="s">
        <v>175</v>
      </c>
    </row>
    <row r="148" spans="1:107" x14ac:dyDescent="0.2">
      <c r="A148" s="10"/>
      <c r="B148" s="11" t="s">
        <v>97</v>
      </c>
      <c r="C148" s="14">
        <v>100</v>
      </c>
      <c r="D148" s="19">
        <v>9.5399999999999991</v>
      </c>
      <c r="E148" s="19">
        <v>6.61</v>
      </c>
      <c r="F148" s="19">
        <v>0.7</v>
      </c>
      <c r="G148" s="52">
        <v>158.24</v>
      </c>
      <c r="H148" s="52">
        <v>0.52800000000000002</v>
      </c>
      <c r="I148" s="12" t="s">
        <v>96</v>
      </c>
    </row>
    <row r="149" spans="1:107" x14ac:dyDescent="0.2">
      <c r="A149" s="10"/>
      <c r="B149" s="11" t="s">
        <v>21</v>
      </c>
      <c r="C149" s="14" t="s">
        <v>82</v>
      </c>
      <c r="D149" s="19">
        <v>1.2</v>
      </c>
      <c r="E149" s="19">
        <v>0.3</v>
      </c>
      <c r="F149" s="19">
        <v>17.73</v>
      </c>
      <c r="G149" s="52">
        <v>71.400000000000006</v>
      </c>
      <c r="H149" s="52">
        <v>0</v>
      </c>
      <c r="I149" s="12" t="s">
        <v>81</v>
      </c>
    </row>
    <row r="150" spans="1:107" x14ac:dyDescent="0.2">
      <c r="A150" s="10"/>
      <c r="B150" s="11" t="s">
        <v>243</v>
      </c>
      <c r="C150" s="14">
        <v>200</v>
      </c>
      <c r="D150" s="19">
        <v>0</v>
      </c>
      <c r="E150" s="19">
        <v>0</v>
      </c>
      <c r="F150" s="19">
        <v>12</v>
      </c>
      <c r="G150" s="52">
        <v>31.6</v>
      </c>
      <c r="H150" s="52">
        <v>0.2</v>
      </c>
      <c r="I150" s="12">
        <v>475</v>
      </c>
    </row>
    <row r="151" spans="1:107" x14ac:dyDescent="0.2">
      <c r="A151" s="10"/>
      <c r="B151" s="11" t="s">
        <v>178</v>
      </c>
      <c r="C151" s="14"/>
      <c r="D151" s="19">
        <v>0</v>
      </c>
      <c r="E151" s="19">
        <v>0</v>
      </c>
      <c r="F151" s="19">
        <v>0</v>
      </c>
      <c r="G151" s="52">
        <v>0</v>
      </c>
      <c r="H151" s="52">
        <v>0</v>
      </c>
      <c r="I151" s="12" t="s">
        <v>177</v>
      </c>
    </row>
    <row r="152" spans="1:107" s="39" customFormat="1" x14ac:dyDescent="0.2">
      <c r="A152" s="47"/>
      <c r="B152" s="48"/>
      <c r="C152" s="49">
        <f>C147+C148+C149+C150</f>
        <v>450</v>
      </c>
      <c r="D152" s="49">
        <f t="shared" ref="D152:H152" si="27">D147+D148+D149+D150</f>
        <v>16.38</v>
      </c>
      <c r="E152" s="49">
        <f t="shared" si="27"/>
        <v>13.89</v>
      </c>
      <c r="F152" s="49">
        <f t="shared" si="27"/>
        <v>51.370000000000005</v>
      </c>
      <c r="G152" s="50">
        <f t="shared" si="27"/>
        <v>477.65</v>
      </c>
      <c r="H152" s="50">
        <f t="shared" si="27"/>
        <v>0.72799999999999998</v>
      </c>
      <c r="I152" s="51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  <c r="AA152" s="57"/>
      <c r="AB152" s="57"/>
      <c r="AC152" s="57"/>
      <c r="AD152" s="57"/>
      <c r="AE152" s="57"/>
      <c r="AF152" s="57"/>
      <c r="AG152" s="57"/>
      <c r="AH152" s="57"/>
      <c r="AI152" s="57"/>
      <c r="AJ152" s="57"/>
      <c r="AK152" s="57"/>
      <c r="AL152" s="57"/>
      <c r="AM152" s="57"/>
      <c r="AN152" s="57"/>
      <c r="AO152" s="57"/>
      <c r="AP152" s="57"/>
      <c r="AQ152" s="57"/>
      <c r="AR152" s="57"/>
      <c r="AS152" s="57"/>
      <c r="AT152" s="57"/>
      <c r="AU152" s="57"/>
      <c r="AV152" s="57"/>
      <c r="AW152" s="57"/>
      <c r="AX152" s="57"/>
      <c r="AY152" s="57"/>
      <c r="AZ152" s="57"/>
      <c r="BA152" s="57"/>
      <c r="BB152" s="57"/>
      <c r="BC152" s="57"/>
      <c r="BD152" s="57"/>
      <c r="BE152" s="57"/>
      <c r="BF152" s="57"/>
      <c r="BG152" s="57"/>
      <c r="BH152" s="57"/>
      <c r="BI152" s="57"/>
      <c r="BJ152" s="57"/>
      <c r="BK152" s="57"/>
      <c r="BL152" s="57"/>
      <c r="BM152" s="57"/>
      <c r="BN152" s="57"/>
      <c r="BO152" s="57"/>
      <c r="BP152" s="57"/>
      <c r="BQ152" s="57"/>
      <c r="BR152" s="57"/>
      <c r="BS152" s="57"/>
      <c r="BT152" s="57"/>
      <c r="BU152" s="57"/>
      <c r="BV152" s="57"/>
      <c r="BW152" s="57"/>
      <c r="BX152" s="57"/>
      <c r="BY152" s="57"/>
      <c r="BZ152" s="57"/>
      <c r="CA152" s="57"/>
      <c r="CB152" s="57"/>
      <c r="CC152" s="57"/>
      <c r="CD152" s="57"/>
      <c r="CE152" s="57"/>
      <c r="CF152" s="57"/>
      <c r="CG152" s="57"/>
      <c r="CH152" s="57"/>
      <c r="CI152" s="57"/>
      <c r="CJ152" s="57"/>
      <c r="CK152" s="57"/>
      <c r="CL152" s="57"/>
      <c r="CM152" s="57"/>
      <c r="CN152" s="57"/>
      <c r="CO152" s="57"/>
      <c r="CP152" s="57"/>
      <c r="CQ152" s="57"/>
      <c r="CR152" s="57"/>
      <c r="CS152" s="57"/>
      <c r="CT152" s="57"/>
      <c r="CU152" s="57"/>
      <c r="CV152" s="57"/>
      <c r="CW152" s="57"/>
      <c r="CX152" s="57"/>
      <c r="CY152" s="57"/>
      <c r="CZ152" s="57"/>
      <c r="DA152" s="57"/>
      <c r="DB152" s="57"/>
      <c r="DC152" s="57"/>
    </row>
    <row r="153" spans="1:107" s="8" customFormat="1" ht="13.5" thickBot="1" x14ac:dyDescent="0.25">
      <c r="A153" s="69" t="s">
        <v>54</v>
      </c>
      <c r="B153" s="70"/>
      <c r="C153" s="15">
        <f>SUM(C138+C140+C146+C152)</f>
        <v>1560</v>
      </c>
      <c r="D153" s="20">
        <v>42.58</v>
      </c>
      <c r="E153" s="20">
        <v>38.839999999999996</v>
      </c>
      <c r="F153" s="20">
        <v>194.00999999999996</v>
      </c>
      <c r="G153" s="61">
        <f>SUM(G138+G140+G146+G152)</f>
        <v>1400</v>
      </c>
      <c r="H153" s="61">
        <v>28.881999999999998</v>
      </c>
      <c r="I153" s="13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6"/>
      <c r="AD153" s="56"/>
      <c r="AE153" s="56"/>
      <c r="AF153" s="56"/>
      <c r="AG153" s="56"/>
      <c r="AH153" s="56"/>
      <c r="AI153" s="56"/>
      <c r="AJ153" s="56"/>
      <c r="AK153" s="56"/>
      <c r="AL153" s="56"/>
      <c r="AM153" s="56"/>
      <c r="AN153" s="56"/>
      <c r="AO153" s="56"/>
      <c r="AP153" s="56"/>
      <c r="AQ153" s="56"/>
      <c r="AR153" s="56"/>
      <c r="AS153" s="56"/>
      <c r="AT153" s="56"/>
      <c r="AU153" s="56"/>
      <c r="AV153" s="56"/>
      <c r="AW153" s="56"/>
      <c r="AX153" s="56"/>
      <c r="AY153" s="56"/>
      <c r="AZ153" s="56"/>
      <c r="BA153" s="56"/>
      <c r="BB153" s="56"/>
      <c r="BC153" s="56"/>
      <c r="BD153" s="56"/>
      <c r="BE153" s="56"/>
      <c r="BF153" s="56"/>
      <c r="BG153" s="56"/>
      <c r="BH153" s="56"/>
      <c r="BI153" s="56"/>
      <c r="BJ153" s="56"/>
      <c r="BK153" s="56"/>
      <c r="BL153" s="56"/>
      <c r="BM153" s="56"/>
      <c r="BN153" s="56"/>
      <c r="BO153" s="56"/>
      <c r="BP153" s="56"/>
      <c r="BQ153" s="56"/>
      <c r="BR153" s="56"/>
      <c r="BS153" s="56"/>
      <c r="BT153" s="56"/>
      <c r="BU153" s="56"/>
      <c r="BV153" s="56"/>
      <c r="BW153" s="56"/>
      <c r="BX153" s="56"/>
      <c r="BY153" s="56"/>
      <c r="BZ153" s="56"/>
      <c r="CA153" s="56"/>
      <c r="CB153" s="56"/>
      <c r="CC153" s="56"/>
      <c r="CD153" s="56"/>
      <c r="CE153" s="56"/>
      <c r="CF153" s="56"/>
      <c r="CG153" s="56"/>
      <c r="CH153" s="56"/>
      <c r="CI153" s="56"/>
      <c r="CJ153" s="56"/>
      <c r="CK153" s="56"/>
      <c r="CL153" s="56"/>
      <c r="CM153" s="56"/>
      <c r="CN153" s="56"/>
      <c r="CO153" s="56"/>
      <c r="CP153" s="56"/>
      <c r="CQ153" s="56"/>
      <c r="CR153" s="56"/>
      <c r="CS153" s="56"/>
      <c r="CT153" s="56"/>
      <c r="CU153" s="56"/>
      <c r="CV153" s="56"/>
      <c r="CW153" s="56"/>
      <c r="CX153" s="56"/>
      <c r="CY153" s="56"/>
      <c r="CZ153" s="56"/>
      <c r="DA153" s="56"/>
      <c r="DB153" s="56"/>
      <c r="DC153" s="56"/>
    </row>
    <row r="154" spans="1:107" s="8" customFormat="1" x14ac:dyDescent="0.2">
      <c r="A154" s="71" t="s">
        <v>179</v>
      </c>
      <c r="B154" s="72"/>
      <c r="C154" s="72"/>
      <c r="D154" s="72"/>
      <c r="E154" s="72"/>
      <c r="F154" s="72"/>
      <c r="G154" s="72"/>
      <c r="H154" s="72"/>
      <c r="I154" s="73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6"/>
      <c r="AD154" s="56"/>
      <c r="AE154" s="56"/>
      <c r="AF154" s="56"/>
      <c r="AG154" s="56"/>
      <c r="AH154" s="56"/>
      <c r="AI154" s="56"/>
      <c r="AJ154" s="56"/>
      <c r="AK154" s="56"/>
      <c r="AL154" s="56"/>
      <c r="AM154" s="56"/>
      <c r="AN154" s="56"/>
      <c r="AO154" s="56"/>
      <c r="AP154" s="56"/>
      <c r="AQ154" s="56"/>
      <c r="AR154" s="56"/>
      <c r="AS154" s="56"/>
      <c r="AT154" s="56"/>
      <c r="AU154" s="56"/>
      <c r="AV154" s="56"/>
      <c r="AW154" s="56"/>
      <c r="AX154" s="56"/>
      <c r="AY154" s="56"/>
      <c r="AZ154" s="56"/>
      <c r="BA154" s="56"/>
      <c r="BB154" s="56"/>
      <c r="BC154" s="56"/>
      <c r="BD154" s="56"/>
      <c r="BE154" s="56"/>
      <c r="BF154" s="56"/>
      <c r="BG154" s="56"/>
      <c r="BH154" s="56"/>
      <c r="BI154" s="56"/>
      <c r="BJ154" s="56"/>
      <c r="BK154" s="56"/>
      <c r="BL154" s="56"/>
      <c r="BM154" s="56"/>
      <c r="BN154" s="56"/>
      <c r="BO154" s="56"/>
      <c r="BP154" s="56"/>
      <c r="BQ154" s="56"/>
      <c r="BR154" s="56"/>
      <c r="BS154" s="56"/>
      <c r="BT154" s="56"/>
      <c r="BU154" s="56"/>
      <c r="BV154" s="56"/>
      <c r="BW154" s="56"/>
      <c r="BX154" s="56"/>
      <c r="BY154" s="56"/>
      <c r="BZ154" s="56"/>
      <c r="CA154" s="56"/>
      <c r="CB154" s="56"/>
      <c r="CC154" s="56"/>
      <c r="CD154" s="56"/>
      <c r="CE154" s="56"/>
      <c r="CF154" s="56"/>
      <c r="CG154" s="56"/>
      <c r="CH154" s="56"/>
      <c r="CI154" s="56"/>
      <c r="CJ154" s="56"/>
      <c r="CK154" s="56"/>
      <c r="CL154" s="56"/>
      <c r="CM154" s="56"/>
      <c r="CN154" s="56"/>
      <c r="CO154" s="56"/>
      <c r="CP154" s="56"/>
      <c r="CQ154" s="56"/>
      <c r="CR154" s="56"/>
      <c r="CS154" s="56"/>
      <c r="CT154" s="56"/>
      <c r="CU154" s="56"/>
      <c r="CV154" s="56"/>
      <c r="CW154" s="56"/>
      <c r="CX154" s="56"/>
      <c r="CY154" s="56"/>
      <c r="CZ154" s="56"/>
      <c r="DA154" s="56"/>
      <c r="DB154" s="56"/>
      <c r="DC154" s="56"/>
    </row>
    <row r="155" spans="1:107" ht="25.5" x14ac:dyDescent="0.2">
      <c r="A155" s="10" t="s">
        <v>13</v>
      </c>
      <c r="B155" s="11" t="s">
        <v>181</v>
      </c>
      <c r="C155" s="14" t="s">
        <v>16</v>
      </c>
      <c r="D155" s="19">
        <v>6.03</v>
      </c>
      <c r="E155" s="19">
        <v>4.5599999999999996</v>
      </c>
      <c r="F155" s="19">
        <v>22.2</v>
      </c>
      <c r="G155" s="52">
        <v>174.57</v>
      </c>
      <c r="H155" s="52">
        <v>0.72</v>
      </c>
      <c r="I155" s="12" t="s">
        <v>180</v>
      </c>
    </row>
    <row r="156" spans="1:107" x14ac:dyDescent="0.2">
      <c r="A156" s="10"/>
      <c r="B156" s="11" t="s">
        <v>21</v>
      </c>
      <c r="C156" s="14" t="s">
        <v>111</v>
      </c>
      <c r="D156" s="19">
        <v>1</v>
      </c>
      <c r="E156" s="19">
        <v>0.25</v>
      </c>
      <c r="F156" s="19">
        <v>14.77</v>
      </c>
      <c r="G156" s="52">
        <v>59.5</v>
      </c>
      <c r="H156" s="52">
        <v>0</v>
      </c>
      <c r="I156" s="12" t="s">
        <v>110</v>
      </c>
    </row>
    <row r="157" spans="1:107" x14ac:dyDescent="0.2">
      <c r="A157" s="10"/>
      <c r="B157" s="11" t="s">
        <v>18</v>
      </c>
      <c r="C157" s="14" t="s">
        <v>19</v>
      </c>
      <c r="D157" s="19">
        <v>0.02</v>
      </c>
      <c r="E157" s="19">
        <v>4.12</v>
      </c>
      <c r="F157" s="19">
        <v>0.04</v>
      </c>
      <c r="G157" s="52">
        <v>37.4</v>
      </c>
      <c r="H157" s="52">
        <v>0</v>
      </c>
      <c r="I157" s="12" t="s">
        <v>17</v>
      </c>
    </row>
    <row r="158" spans="1:107" x14ac:dyDescent="0.2">
      <c r="A158" s="10"/>
      <c r="B158" s="11" t="s">
        <v>183</v>
      </c>
      <c r="C158" s="14" t="s">
        <v>184</v>
      </c>
      <c r="D158" s="19">
        <v>0.42</v>
      </c>
      <c r="E158" s="19">
        <v>0.09</v>
      </c>
      <c r="F158" s="19">
        <v>15.88</v>
      </c>
      <c r="G158" s="52">
        <v>70.819999999999993</v>
      </c>
      <c r="H158" s="52">
        <v>0.17</v>
      </c>
      <c r="I158" s="12" t="s">
        <v>182</v>
      </c>
    </row>
    <row r="159" spans="1:107" s="39" customFormat="1" x14ac:dyDescent="0.2">
      <c r="A159" s="34"/>
      <c r="B159" s="35"/>
      <c r="C159" s="41">
        <f>C155+C156+C157+C158</f>
        <v>350</v>
      </c>
      <c r="D159" s="41">
        <f t="shared" ref="D159:H159" si="28">D155+D156+D157+D158</f>
        <v>7.47</v>
      </c>
      <c r="E159" s="41">
        <f t="shared" si="28"/>
        <v>9.02</v>
      </c>
      <c r="F159" s="41">
        <f t="shared" si="28"/>
        <v>52.89</v>
      </c>
      <c r="G159" s="42">
        <f t="shared" si="28"/>
        <v>342.28999999999996</v>
      </c>
      <c r="H159" s="42">
        <f t="shared" si="28"/>
        <v>0.89</v>
      </c>
      <c r="I159" s="38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  <c r="AA159" s="57"/>
      <c r="AB159" s="57"/>
      <c r="AC159" s="57"/>
      <c r="AD159" s="57"/>
      <c r="AE159" s="57"/>
      <c r="AF159" s="57"/>
      <c r="AG159" s="57"/>
      <c r="AH159" s="57"/>
      <c r="AI159" s="57"/>
      <c r="AJ159" s="57"/>
      <c r="AK159" s="57"/>
      <c r="AL159" s="57"/>
      <c r="AM159" s="57"/>
      <c r="AN159" s="57"/>
      <c r="AO159" s="57"/>
      <c r="AP159" s="57"/>
      <c r="AQ159" s="57"/>
      <c r="AR159" s="57"/>
      <c r="AS159" s="57"/>
      <c r="AT159" s="57"/>
      <c r="AU159" s="57"/>
      <c r="AV159" s="57"/>
      <c r="AW159" s="57"/>
      <c r="AX159" s="57"/>
      <c r="AY159" s="57"/>
      <c r="AZ159" s="57"/>
      <c r="BA159" s="57"/>
      <c r="BB159" s="57"/>
      <c r="BC159" s="57"/>
      <c r="BD159" s="57"/>
      <c r="BE159" s="57"/>
      <c r="BF159" s="57"/>
      <c r="BG159" s="57"/>
      <c r="BH159" s="57"/>
      <c r="BI159" s="57"/>
      <c r="BJ159" s="57"/>
      <c r="BK159" s="57"/>
      <c r="BL159" s="57"/>
      <c r="BM159" s="57"/>
      <c r="BN159" s="57"/>
      <c r="BO159" s="57"/>
      <c r="BP159" s="57"/>
      <c r="BQ159" s="57"/>
      <c r="BR159" s="57"/>
      <c r="BS159" s="57"/>
      <c r="BT159" s="57"/>
      <c r="BU159" s="57"/>
      <c r="BV159" s="57"/>
      <c r="BW159" s="57"/>
      <c r="BX159" s="57"/>
      <c r="BY159" s="57"/>
      <c r="BZ159" s="57"/>
      <c r="CA159" s="57"/>
      <c r="CB159" s="57"/>
      <c r="CC159" s="57"/>
      <c r="CD159" s="57"/>
      <c r="CE159" s="57"/>
      <c r="CF159" s="57"/>
      <c r="CG159" s="57"/>
      <c r="CH159" s="57"/>
      <c r="CI159" s="57"/>
      <c r="CJ159" s="57"/>
      <c r="CK159" s="57"/>
      <c r="CL159" s="57"/>
      <c r="CM159" s="57"/>
      <c r="CN159" s="57"/>
      <c r="CO159" s="57"/>
      <c r="CP159" s="57"/>
      <c r="CQ159" s="57"/>
      <c r="CR159" s="57"/>
      <c r="CS159" s="57"/>
      <c r="CT159" s="57"/>
      <c r="CU159" s="57"/>
      <c r="CV159" s="57"/>
      <c r="CW159" s="57"/>
      <c r="CX159" s="57"/>
      <c r="CY159" s="57"/>
      <c r="CZ159" s="57"/>
      <c r="DA159" s="57"/>
      <c r="DB159" s="57"/>
      <c r="DC159" s="57"/>
    </row>
    <row r="160" spans="1:107" x14ac:dyDescent="0.2">
      <c r="A160" s="10" t="s">
        <v>26</v>
      </c>
      <c r="B160" s="11" t="s">
        <v>186</v>
      </c>
      <c r="C160" s="14">
        <v>180</v>
      </c>
      <c r="D160" s="19">
        <v>0.56000000000000005</v>
      </c>
      <c r="E160" s="19">
        <v>0.56000000000000005</v>
      </c>
      <c r="F160" s="19">
        <v>13.72</v>
      </c>
      <c r="G160" s="52">
        <v>79.2</v>
      </c>
      <c r="H160" s="52">
        <v>14</v>
      </c>
      <c r="I160" s="12" t="s">
        <v>185</v>
      </c>
    </row>
    <row r="161" spans="1:107" s="39" customFormat="1" x14ac:dyDescent="0.2">
      <c r="A161" s="34"/>
      <c r="B161" s="35"/>
      <c r="C161" s="41">
        <f>C160</f>
        <v>180</v>
      </c>
      <c r="D161" s="41">
        <f t="shared" ref="D161:H161" si="29">D160</f>
        <v>0.56000000000000005</v>
      </c>
      <c r="E161" s="41">
        <f t="shared" si="29"/>
        <v>0.56000000000000005</v>
      </c>
      <c r="F161" s="41">
        <f t="shared" si="29"/>
        <v>13.72</v>
      </c>
      <c r="G161" s="42">
        <f t="shared" si="29"/>
        <v>79.2</v>
      </c>
      <c r="H161" s="42">
        <f t="shared" si="29"/>
        <v>14</v>
      </c>
      <c r="I161" s="38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  <c r="AA161" s="57"/>
      <c r="AB161" s="57"/>
      <c r="AC161" s="57"/>
      <c r="AD161" s="57"/>
      <c r="AE161" s="57"/>
      <c r="AF161" s="57"/>
      <c r="AG161" s="57"/>
      <c r="AH161" s="57"/>
      <c r="AI161" s="57"/>
      <c r="AJ161" s="57"/>
      <c r="AK161" s="57"/>
      <c r="AL161" s="57"/>
      <c r="AM161" s="57"/>
      <c r="AN161" s="57"/>
      <c r="AO161" s="57"/>
      <c r="AP161" s="57"/>
      <c r="AQ161" s="57"/>
      <c r="AR161" s="57"/>
      <c r="AS161" s="57"/>
      <c r="AT161" s="57"/>
      <c r="AU161" s="57"/>
      <c r="AV161" s="57"/>
      <c r="AW161" s="57"/>
      <c r="AX161" s="57"/>
      <c r="AY161" s="57"/>
      <c r="AZ161" s="57"/>
      <c r="BA161" s="57"/>
      <c r="BB161" s="57"/>
      <c r="BC161" s="57"/>
      <c r="BD161" s="57"/>
      <c r="BE161" s="57"/>
      <c r="BF161" s="57"/>
      <c r="BG161" s="57"/>
      <c r="BH161" s="57"/>
      <c r="BI161" s="57"/>
      <c r="BJ161" s="57"/>
      <c r="BK161" s="57"/>
      <c r="BL161" s="57"/>
      <c r="BM161" s="57"/>
      <c r="BN161" s="57"/>
      <c r="BO161" s="57"/>
      <c r="BP161" s="57"/>
      <c r="BQ161" s="57"/>
      <c r="BR161" s="57"/>
      <c r="BS161" s="57"/>
      <c r="BT161" s="57"/>
      <c r="BU161" s="57"/>
      <c r="BV161" s="57"/>
      <c r="BW161" s="57"/>
      <c r="BX161" s="57"/>
      <c r="BY161" s="57"/>
      <c r="BZ161" s="57"/>
      <c r="CA161" s="57"/>
      <c r="CB161" s="57"/>
      <c r="CC161" s="57"/>
      <c r="CD161" s="57"/>
      <c r="CE161" s="57"/>
      <c r="CF161" s="57"/>
      <c r="CG161" s="57"/>
      <c r="CH161" s="57"/>
      <c r="CI161" s="57"/>
      <c r="CJ161" s="57"/>
      <c r="CK161" s="57"/>
      <c r="CL161" s="57"/>
      <c r="CM161" s="57"/>
      <c r="CN161" s="57"/>
      <c r="CO161" s="57"/>
      <c r="CP161" s="57"/>
      <c r="CQ161" s="57"/>
      <c r="CR161" s="57"/>
      <c r="CS161" s="57"/>
      <c r="CT161" s="57"/>
      <c r="CU161" s="57"/>
      <c r="CV161" s="57"/>
      <c r="CW161" s="57"/>
      <c r="CX161" s="57"/>
      <c r="CY161" s="57"/>
      <c r="CZ161" s="57"/>
      <c r="DA161" s="57"/>
      <c r="DB161" s="57"/>
      <c r="DC161" s="57"/>
    </row>
    <row r="162" spans="1:107" x14ac:dyDescent="0.2">
      <c r="A162" s="10" t="s">
        <v>30</v>
      </c>
      <c r="B162" s="11" t="s">
        <v>188</v>
      </c>
      <c r="C162" s="14" t="s">
        <v>33</v>
      </c>
      <c r="D162" s="19">
        <v>0.99</v>
      </c>
      <c r="E162" s="19">
        <v>4.26</v>
      </c>
      <c r="F162" s="19">
        <v>5.85</v>
      </c>
      <c r="G162" s="52">
        <v>65.73</v>
      </c>
      <c r="H162" s="52">
        <v>6.65</v>
      </c>
      <c r="I162" s="12" t="s">
        <v>187</v>
      </c>
    </row>
    <row r="163" spans="1:107" x14ac:dyDescent="0.2">
      <c r="A163" s="10"/>
      <c r="B163" s="11" t="s">
        <v>190</v>
      </c>
      <c r="C163" s="14" t="s">
        <v>25</v>
      </c>
      <c r="D163" s="19">
        <v>5.71</v>
      </c>
      <c r="E163" s="19">
        <v>7.15</v>
      </c>
      <c r="F163" s="19">
        <v>18.47</v>
      </c>
      <c r="G163" s="52">
        <v>122.42</v>
      </c>
      <c r="H163" s="52">
        <v>27.414000000000001</v>
      </c>
      <c r="I163" s="12" t="s">
        <v>189</v>
      </c>
    </row>
    <row r="164" spans="1:107" x14ac:dyDescent="0.2">
      <c r="A164" s="10"/>
      <c r="B164" s="11" t="s">
        <v>68</v>
      </c>
      <c r="C164" s="14" t="s">
        <v>19</v>
      </c>
      <c r="D164" s="19">
        <v>0.13</v>
      </c>
      <c r="E164" s="19">
        <v>0.75</v>
      </c>
      <c r="F164" s="19">
        <v>0.18</v>
      </c>
      <c r="G164" s="52">
        <v>8.1</v>
      </c>
      <c r="H164" s="52">
        <v>0.02</v>
      </c>
      <c r="I164" s="12" t="s">
        <v>67</v>
      </c>
    </row>
    <row r="165" spans="1:107" ht="25.5" x14ac:dyDescent="0.2">
      <c r="A165" s="10"/>
      <c r="B165" s="11" t="s">
        <v>192</v>
      </c>
      <c r="C165" s="14" t="s">
        <v>117</v>
      </c>
      <c r="D165" s="19">
        <v>7.08</v>
      </c>
      <c r="E165" s="19">
        <v>6.28</v>
      </c>
      <c r="F165" s="19">
        <v>2.93</v>
      </c>
      <c r="G165" s="52">
        <v>100.22</v>
      </c>
      <c r="H165" s="52">
        <v>3.5999999999999997E-2</v>
      </c>
      <c r="I165" s="12" t="s">
        <v>191</v>
      </c>
    </row>
    <row r="166" spans="1:107" x14ac:dyDescent="0.2">
      <c r="A166" s="10"/>
      <c r="B166" s="11" t="s">
        <v>72</v>
      </c>
      <c r="C166" s="14" t="s">
        <v>53</v>
      </c>
      <c r="D166" s="19">
        <v>1.22</v>
      </c>
      <c r="E166" s="19">
        <v>2.42</v>
      </c>
      <c r="F166" s="19">
        <v>9.82</v>
      </c>
      <c r="G166" s="52">
        <v>66.03</v>
      </c>
      <c r="H166" s="52">
        <v>12</v>
      </c>
      <c r="I166" s="12" t="s">
        <v>71</v>
      </c>
    </row>
    <row r="167" spans="1:107" x14ac:dyDescent="0.2">
      <c r="A167" s="10"/>
      <c r="B167" s="11" t="s">
        <v>122</v>
      </c>
      <c r="C167" s="14" t="s">
        <v>16</v>
      </c>
      <c r="D167" s="19">
        <v>0.15</v>
      </c>
      <c r="E167" s="19">
        <v>0.06</v>
      </c>
      <c r="F167" s="19">
        <v>13.07</v>
      </c>
      <c r="G167" s="52">
        <v>52.08</v>
      </c>
      <c r="H167" s="52">
        <v>30</v>
      </c>
      <c r="I167" s="12" t="s">
        <v>75</v>
      </c>
    </row>
    <row r="168" spans="1:107" x14ac:dyDescent="0.2">
      <c r="A168" s="10"/>
      <c r="B168" s="11" t="s">
        <v>45</v>
      </c>
      <c r="C168" s="14" t="s">
        <v>46</v>
      </c>
      <c r="D168" s="19">
        <v>2.64</v>
      </c>
      <c r="E168" s="19">
        <v>0.48</v>
      </c>
      <c r="F168" s="19">
        <v>13.72</v>
      </c>
      <c r="G168" s="52">
        <v>72.400000000000006</v>
      </c>
      <c r="H168" s="52">
        <v>0</v>
      </c>
      <c r="I168" s="12" t="s">
        <v>44</v>
      </c>
    </row>
    <row r="169" spans="1:107" s="39" customFormat="1" x14ac:dyDescent="0.2">
      <c r="A169" s="34"/>
      <c r="B169" s="35"/>
      <c r="C169" s="41">
        <f>C162+C163+C164+C165+C166+C167+C168</f>
        <v>550</v>
      </c>
      <c r="D169" s="41">
        <f t="shared" ref="D169:H169" si="30">D162+D163+D164+D165+D166+D167+D168</f>
        <v>17.920000000000002</v>
      </c>
      <c r="E169" s="41">
        <f t="shared" si="30"/>
        <v>21.4</v>
      </c>
      <c r="F169" s="41">
        <f t="shared" si="30"/>
        <v>64.040000000000006</v>
      </c>
      <c r="G169" s="42">
        <f t="shared" si="30"/>
        <v>486.98</v>
      </c>
      <c r="H169" s="42">
        <f t="shared" si="30"/>
        <v>76.12</v>
      </c>
      <c r="I169" s="38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  <c r="AA169" s="57"/>
      <c r="AB169" s="57"/>
      <c r="AC169" s="57"/>
      <c r="AD169" s="57"/>
      <c r="AE169" s="57"/>
      <c r="AF169" s="57"/>
      <c r="AG169" s="57"/>
      <c r="AH169" s="57"/>
      <c r="AI169" s="57"/>
      <c r="AJ169" s="57"/>
      <c r="AK169" s="57"/>
      <c r="AL169" s="57"/>
      <c r="AM169" s="57"/>
      <c r="AN169" s="57"/>
      <c r="AO169" s="57"/>
      <c r="AP169" s="57"/>
      <c r="AQ169" s="57"/>
      <c r="AR169" s="57"/>
      <c r="AS169" s="57"/>
      <c r="AT169" s="57"/>
      <c r="AU169" s="57"/>
      <c r="AV169" s="57"/>
      <c r="AW169" s="57"/>
      <c r="AX169" s="57"/>
      <c r="AY169" s="57"/>
      <c r="AZ169" s="57"/>
      <c r="BA169" s="57"/>
      <c r="BB169" s="57"/>
      <c r="BC169" s="57"/>
      <c r="BD169" s="57"/>
      <c r="BE169" s="57"/>
      <c r="BF169" s="57"/>
      <c r="BG169" s="57"/>
      <c r="BH169" s="57"/>
      <c r="BI169" s="57"/>
      <c r="BJ169" s="57"/>
      <c r="BK169" s="57"/>
      <c r="BL169" s="57"/>
      <c r="BM169" s="57"/>
      <c r="BN169" s="57"/>
      <c r="BO169" s="57"/>
      <c r="BP169" s="57"/>
      <c r="BQ169" s="57"/>
      <c r="BR169" s="57"/>
      <c r="BS169" s="57"/>
      <c r="BT169" s="57"/>
      <c r="BU169" s="57"/>
      <c r="BV169" s="57"/>
      <c r="BW169" s="57"/>
      <c r="BX169" s="57"/>
      <c r="BY169" s="57"/>
      <c r="BZ169" s="57"/>
      <c r="CA169" s="57"/>
      <c r="CB169" s="57"/>
      <c r="CC169" s="57"/>
      <c r="CD169" s="57"/>
      <c r="CE169" s="57"/>
      <c r="CF169" s="57"/>
      <c r="CG169" s="57"/>
      <c r="CH169" s="57"/>
      <c r="CI169" s="57"/>
      <c r="CJ169" s="57"/>
      <c r="CK169" s="57"/>
      <c r="CL169" s="57"/>
      <c r="CM169" s="57"/>
      <c r="CN169" s="57"/>
      <c r="CO169" s="57"/>
      <c r="CP169" s="57"/>
      <c r="CQ169" s="57"/>
      <c r="CR169" s="57"/>
      <c r="CS169" s="57"/>
      <c r="CT169" s="57"/>
      <c r="CU169" s="57"/>
      <c r="CV169" s="57"/>
      <c r="CW169" s="57"/>
      <c r="CX169" s="57"/>
      <c r="CY169" s="57"/>
      <c r="CZ169" s="57"/>
      <c r="DA169" s="57"/>
      <c r="DB169" s="57"/>
      <c r="DC169" s="57"/>
    </row>
    <row r="170" spans="1:107" ht="38.25" x14ac:dyDescent="0.2">
      <c r="A170" s="66" t="s">
        <v>47</v>
      </c>
      <c r="B170" s="11" t="s">
        <v>193</v>
      </c>
      <c r="C170" s="14">
        <v>130</v>
      </c>
      <c r="D170" s="19">
        <v>3.74</v>
      </c>
      <c r="E170" s="19">
        <v>6.27</v>
      </c>
      <c r="F170" s="19">
        <v>15.4</v>
      </c>
      <c r="G170" s="52">
        <v>161.19999999999999</v>
      </c>
      <c r="H170" s="52">
        <v>20.9</v>
      </c>
      <c r="I170" s="12" t="s">
        <v>157</v>
      </c>
    </row>
    <row r="171" spans="1:107" x14ac:dyDescent="0.2">
      <c r="A171" s="10"/>
      <c r="B171" s="11" t="s">
        <v>194</v>
      </c>
      <c r="C171" s="14" t="s">
        <v>195</v>
      </c>
      <c r="D171" s="19">
        <v>14.58</v>
      </c>
      <c r="E171" s="19">
        <v>11.34</v>
      </c>
      <c r="F171" s="19">
        <v>9.61</v>
      </c>
      <c r="G171" s="52">
        <v>199</v>
      </c>
      <c r="H171" s="52">
        <v>0.436</v>
      </c>
      <c r="I171" s="12" t="s">
        <v>170</v>
      </c>
    </row>
    <row r="172" spans="1:107" x14ac:dyDescent="0.2">
      <c r="A172" s="10"/>
      <c r="B172" s="11" t="s">
        <v>244</v>
      </c>
      <c r="C172" s="14" t="s">
        <v>58</v>
      </c>
      <c r="D172" s="19">
        <v>0.28000000000000003</v>
      </c>
      <c r="E172" s="19">
        <v>0</v>
      </c>
      <c r="F172" s="19">
        <v>16.22</v>
      </c>
      <c r="G172" s="52">
        <v>65.12</v>
      </c>
      <c r="H172" s="52">
        <v>2.92</v>
      </c>
      <c r="I172" s="12">
        <v>400</v>
      </c>
    </row>
    <row r="173" spans="1:107" x14ac:dyDescent="0.2">
      <c r="A173" s="10"/>
      <c r="B173" s="11" t="s">
        <v>21</v>
      </c>
      <c r="C173" s="14" t="s">
        <v>82</v>
      </c>
      <c r="D173" s="19">
        <v>1.2</v>
      </c>
      <c r="E173" s="19">
        <v>0.3</v>
      </c>
      <c r="F173" s="19">
        <v>17.73</v>
      </c>
      <c r="G173" s="52">
        <v>71.400000000000006</v>
      </c>
      <c r="H173" s="52">
        <v>0</v>
      </c>
      <c r="I173" s="12" t="s">
        <v>81</v>
      </c>
    </row>
    <row r="174" spans="1:107" s="39" customFormat="1" x14ac:dyDescent="0.2">
      <c r="A174" s="47"/>
      <c r="B174" s="48"/>
      <c r="C174" s="49">
        <f>C170+C171+C172+C173</f>
        <v>425</v>
      </c>
      <c r="D174" s="49">
        <f t="shared" ref="D174:H174" si="31">D170+D171+D172+D173</f>
        <v>19.8</v>
      </c>
      <c r="E174" s="49">
        <f t="shared" si="31"/>
        <v>17.91</v>
      </c>
      <c r="F174" s="49">
        <f t="shared" si="31"/>
        <v>58.959999999999994</v>
      </c>
      <c r="G174" s="50">
        <f t="shared" si="31"/>
        <v>496.72</v>
      </c>
      <c r="H174" s="50">
        <f t="shared" si="31"/>
        <v>24.256</v>
      </c>
      <c r="I174" s="51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  <c r="AA174" s="57"/>
      <c r="AB174" s="57"/>
      <c r="AC174" s="57"/>
      <c r="AD174" s="57"/>
      <c r="AE174" s="57"/>
      <c r="AF174" s="57"/>
      <c r="AG174" s="57"/>
      <c r="AH174" s="57"/>
      <c r="AI174" s="57"/>
      <c r="AJ174" s="57"/>
      <c r="AK174" s="57"/>
      <c r="AL174" s="57"/>
      <c r="AM174" s="57"/>
      <c r="AN174" s="57"/>
      <c r="AO174" s="57"/>
      <c r="AP174" s="57"/>
      <c r="AQ174" s="57"/>
      <c r="AR174" s="57"/>
      <c r="AS174" s="57"/>
      <c r="AT174" s="57"/>
      <c r="AU174" s="57"/>
      <c r="AV174" s="57"/>
      <c r="AW174" s="57"/>
      <c r="AX174" s="57"/>
      <c r="AY174" s="57"/>
      <c r="AZ174" s="57"/>
      <c r="BA174" s="57"/>
      <c r="BB174" s="57"/>
      <c r="BC174" s="57"/>
      <c r="BD174" s="57"/>
      <c r="BE174" s="57"/>
      <c r="BF174" s="57"/>
      <c r="BG174" s="57"/>
      <c r="BH174" s="57"/>
      <c r="BI174" s="57"/>
      <c r="BJ174" s="57"/>
      <c r="BK174" s="57"/>
      <c r="BL174" s="57"/>
      <c r="BM174" s="57"/>
      <c r="BN174" s="57"/>
      <c r="BO174" s="57"/>
      <c r="BP174" s="57"/>
      <c r="BQ174" s="57"/>
      <c r="BR174" s="57"/>
      <c r="BS174" s="57"/>
      <c r="BT174" s="57"/>
      <c r="BU174" s="57"/>
      <c r="BV174" s="57"/>
      <c r="BW174" s="57"/>
      <c r="BX174" s="57"/>
      <c r="BY174" s="57"/>
      <c r="BZ174" s="57"/>
      <c r="CA174" s="57"/>
      <c r="CB174" s="57"/>
      <c r="CC174" s="57"/>
      <c r="CD174" s="57"/>
      <c r="CE174" s="57"/>
      <c r="CF174" s="57"/>
      <c r="CG174" s="57"/>
      <c r="CH174" s="57"/>
      <c r="CI174" s="57"/>
      <c r="CJ174" s="57"/>
      <c r="CK174" s="57"/>
      <c r="CL174" s="57"/>
      <c r="CM174" s="57"/>
      <c r="CN174" s="57"/>
      <c r="CO174" s="57"/>
      <c r="CP174" s="57"/>
      <c r="CQ174" s="57"/>
      <c r="CR174" s="57"/>
      <c r="CS174" s="57"/>
      <c r="CT174" s="57"/>
      <c r="CU174" s="57"/>
      <c r="CV174" s="57"/>
      <c r="CW174" s="57"/>
      <c r="CX174" s="57"/>
      <c r="CY174" s="57"/>
      <c r="CZ174" s="57"/>
      <c r="DA174" s="57"/>
      <c r="DB174" s="57"/>
      <c r="DC174" s="57"/>
    </row>
    <row r="175" spans="1:107" s="8" customFormat="1" ht="13.5" thickBot="1" x14ac:dyDescent="0.25">
      <c r="A175" s="69" t="s">
        <v>54</v>
      </c>
      <c r="B175" s="70"/>
      <c r="C175" s="15">
        <f>SUM(C159+C161+C169+C174)</f>
        <v>1505</v>
      </c>
      <c r="D175" s="20">
        <v>45.75</v>
      </c>
      <c r="E175" s="20">
        <v>48.89</v>
      </c>
      <c r="F175" s="20">
        <v>189.61</v>
      </c>
      <c r="G175" s="61">
        <f>SUM(G159+G161+G169+G174)</f>
        <v>1405.19</v>
      </c>
      <c r="H175" s="61">
        <v>115.26600000000001</v>
      </c>
      <c r="I175" s="13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6"/>
      <c r="AD175" s="56"/>
      <c r="AE175" s="56"/>
      <c r="AF175" s="56"/>
      <c r="AG175" s="56"/>
      <c r="AH175" s="56"/>
      <c r="AI175" s="56"/>
      <c r="AJ175" s="56"/>
      <c r="AK175" s="56"/>
      <c r="AL175" s="56"/>
      <c r="AM175" s="56"/>
      <c r="AN175" s="56"/>
      <c r="AO175" s="56"/>
      <c r="AP175" s="56"/>
      <c r="AQ175" s="56"/>
      <c r="AR175" s="56"/>
      <c r="AS175" s="56"/>
      <c r="AT175" s="56"/>
      <c r="AU175" s="56"/>
      <c r="AV175" s="56"/>
      <c r="AW175" s="56"/>
      <c r="AX175" s="56"/>
      <c r="AY175" s="56"/>
      <c r="AZ175" s="56"/>
      <c r="BA175" s="56"/>
      <c r="BB175" s="56"/>
      <c r="BC175" s="56"/>
      <c r="BD175" s="56"/>
      <c r="BE175" s="56"/>
      <c r="BF175" s="56"/>
      <c r="BG175" s="56"/>
      <c r="BH175" s="56"/>
      <c r="BI175" s="56"/>
      <c r="BJ175" s="56"/>
      <c r="BK175" s="56"/>
      <c r="BL175" s="56"/>
      <c r="BM175" s="56"/>
      <c r="BN175" s="56"/>
      <c r="BO175" s="56"/>
      <c r="BP175" s="56"/>
      <c r="BQ175" s="56"/>
      <c r="BR175" s="56"/>
      <c r="BS175" s="56"/>
      <c r="BT175" s="56"/>
      <c r="BU175" s="56"/>
      <c r="BV175" s="56"/>
      <c r="BW175" s="56"/>
      <c r="BX175" s="56"/>
      <c r="BY175" s="56"/>
      <c r="BZ175" s="56"/>
      <c r="CA175" s="56"/>
      <c r="CB175" s="56"/>
      <c r="CC175" s="56"/>
      <c r="CD175" s="56"/>
      <c r="CE175" s="56"/>
      <c r="CF175" s="56"/>
      <c r="CG175" s="56"/>
      <c r="CH175" s="56"/>
      <c r="CI175" s="56"/>
      <c r="CJ175" s="56"/>
      <c r="CK175" s="56"/>
      <c r="CL175" s="56"/>
      <c r="CM175" s="56"/>
      <c r="CN175" s="56"/>
      <c r="CO175" s="56"/>
      <c r="CP175" s="56"/>
      <c r="CQ175" s="56"/>
      <c r="CR175" s="56"/>
      <c r="CS175" s="56"/>
      <c r="CT175" s="56"/>
      <c r="CU175" s="56"/>
      <c r="CV175" s="56"/>
      <c r="CW175" s="56"/>
      <c r="CX175" s="56"/>
      <c r="CY175" s="56"/>
      <c r="CZ175" s="56"/>
      <c r="DA175" s="56"/>
      <c r="DB175" s="56"/>
      <c r="DC175" s="56"/>
    </row>
    <row r="176" spans="1:107" s="8" customFormat="1" x14ac:dyDescent="0.2">
      <c r="A176" s="71" t="s">
        <v>198</v>
      </c>
      <c r="B176" s="72"/>
      <c r="C176" s="72"/>
      <c r="D176" s="72"/>
      <c r="E176" s="72"/>
      <c r="F176" s="72"/>
      <c r="G176" s="72"/>
      <c r="H176" s="72"/>
      <c r="I176" s="73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6"/>
      <c r="AD176" s="56"/>
      <c r="AE176" s="56"/>
      <c r="AF176" s="56"/>
      <c r="AG176" s="56"/>
      <c r="AH176" s="56"/>
      <c r="AI176" s="56"/>
      <c r="AJ176" s="56"/>
      <c r="AK176" s="56"/>
      <c r="AL176" s="56"/>
      <c r="AM176" s="56"/>
      <c r="AN176" s="56"/>
      <c r="AO176" s="56"/>
      <c r="AP176" s="56"/>
      <c r="AQ176" s="56"/>
      <c r="AR176" s="56"/>
      <c r="AS176" s="56"/>
      <c r="AT176" s="56"/>
      <c r="AU176" s="56"/>
      <c r="AV176" s="56"/>
      <c r="AW176" s="56"/>
      <c r="AX176" s="56"/>
      <c r="AY176" s="56"/>
      <c r="AZ176" s="56"/>
      <c r="BA176" s="56"/>
      <c r="BB176" s="56"/>
      <c r="BC176" s="56"/>
      <c r="BD176" s="56"/>
      <c r="BE176" s="56"/>
      <c r="BF176" s="56"/>
      <c r="BG176" s="56"/>
      <c r="BH176" s="56"/>
      <c r="BI176" s="56"/>
      <c r="BJ176" s="56"/>
      <c r="BK176" s="56"/>
      <c r="BL176" s="56"/>
      <c r="BM176" s="56"/>
      <c r="BN176" s="56"/>
      <c r="BO176" s="56"/>
      <c r="BP176" s="56"/>
      <c r="BQ176" s="56"/>
      <c r="BR176" s="56"/>
      <c r="BS176" s="56"/>
      <c r="BT176" s="56"/>
      <c r="BU176" s="56"/>
      <c r="BV176" s="56"/>
      <c r="BW176" s="56"/>
      <c r="BX176" s="56"/>
      <c r="BY176" s="56"/>
      <c r="BZ176" s="56"/>
      <c r="CA176" s="56"/>
      <c r="CB176" s="56"/>
      <c r="CC176" s="56"/>
      <c r="CD176" s="56"/>
      <c r="CE176" s="56"/>
      <c r="CF176" s="56"/>
      <c r="CG176" s="56"/>
      <c r="CH176" s="56"/>
      <c r="CI176" s="56"/>
      <c r="CJ176" s="56"/>
      <c r="CK176" s="56"/>
      <c r="CL176" s="56"/>
      <c r="CM176" s="56"/>
      <c r="CN176" s="56"/>
      <c r="CO176" s="56"/>
      <c r="CP176" s="56"/>
      <c r="CQ176" s="56"/>
      <c r="CR176" s="56"/>
      <c r="CS176" s="56"/>
      <c r="CT176" s="56"/>
      <c r="CU176" s="56"/>
      <c r="CV176" s="56"/>
      <c r="CW176" s="56"/>
      <c r="CX176" s="56"/>
      <c r="CY176" s="56"/>
      <c r="CZ176" s="56"/>
      <c r="DA176" s="56"/>
      <c r="DB176" s="56"/>
      <c r="DC176" s="56"/>
    </row>
    <row r="177" spans="1:107" ht="25.5" x14ac:dyDescent="0.2">
      <c r="A177" s="10" t="s">
        <v>13</v>
      </c>
      <c r="B177" s="11" t="s">
        <v>200</v>
      </c>
      <c r="C177" s="14" t="s">
        <v>16</v>
      </c>
      <c r="D177" s="19">
        <v>3.74</v>
      </c>
      <c r="E177" s="19">
        <v>5.71</v>
      </c>
      <c r="F177" s="19">
        <v>28.4</v>
      </c>
      <c r="G177" s="52">
        <v>145.02000000000001</v>
      </c>
      <c r="H177" s="52">
        <v>1.56</v>
      </c>
      <c r="I177" s="12" t="s">
        <v>199</v>
      </c>
    </row>
    <row r="178" spans="1:107" x14ac:dyDescent="0.2">
      <c r="A178" s="10"/>
      <c r="B178" s="11" t="s">
        <v>236</v>
      </c>
      <c r="C178" s="14">
        <v>40</v>
      </c>
      <c r="D178" s="19">
        <v>2.17</v>
      </c>
      <c r="E178" s="19">
        <v>7.55</v>
      </c>
      <c r="F178" s="19">
        <v>25.36</v>
      </c>
      <c r="G178" s="52">
        <v>129.99</v>
      </c>
      <c r="H178" s="52">
        <v>0.435</v>
      </c>
      <c r="I178" s="32">
        <v>1</v>
      </c>
    </row>
    <row r="179" spans="1:107" x14ac:dyDescent="0.2">
      <c r="A179" s="10"/>
      <c r="B179" s="11" t="s">
        <v>89</v>
      </c>
      <c r="C179" s="14" t="s">
        <v>25</v>
      </c>
      <c r="D179" s="19">
        <v>1.44</v>
      </c>
      <c r="E179" s="19">
        <v>0.9</v>
      </c>
      <c r="F179" s="19">
        <v>15.48</v>
      </c>
      <c r="G179" s="52">
        <v>80.05</v>
      </c>
      <c r="H179" s="52">
        <v>1.026</v>
      </c>
      <c r="I179" s="12" t="s">
        <v>88</v>
      </c>
    </row>
    <row r="180" spans="1:107" s="39" customFormat="1" x14ac:dyDescent="0.2">
      <c r="A180" s="34"/>
      <c r="B180" s="35"/>
      <c r="C180" s="41">
        <f>C177+C178+C179</f>
        <v>370</v>
      </c>
      <c r="D180" s="41">
        <f t="shared" ref="D180:H180" si="32">D177+D178+D179</f>
        <v>7.35</v>
      </c>
      <c r="E180" s="41">
        <f t="shared" si="32"/>
        <v>14.16</v>
      </c>
      <c r="F180" s="41">
        <f t="shared" si="32"/>
        <v>69.239999999999995</v>
      </c>
      <c r="G180" s="42">
        <f t="shared" si="32"/>
        <v>355.06</v>
      </c>
      <c r="H180" s="42">
        <f t="shared" si="32"/>
        <v>3.0209999999999999</v>
      </c>
      <c r="I180" s="38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  <c r="AA180" s="57"/>
      <c r="AB180" s="57"/>
      <c r="AC180" s="57"/>
      <c r="AD180" s="57"/>
      <c r="AE180" s="57"/>
      <c r="AF180" s="57"/>
      <c r="AG180" s="57"/>
      <c r="AH180" s="57"/>
      <c r="AI180" s="57"/>
      <c r="AJ180" s="57"/>
      <c r="AK180" s="57"/>
      <c r="AL180" s="57"/>
      <c r="AM180" s="57"/>
      <c r="AN180" s="57"/>
      <c r="AO180" s="57"/>
      <c r="AP180" s="57"/>
      <c r="AQ180" s="57"/>
      <c r="AR180" s="57"/>
      <c r="AS180" s="57"/>
      <c r="AT180" s="57"/>
      <c r="AU180" s="57"/>
      <c r="AV180" s="57"/>
      <c r="AW180" s="57"/>
      <c r="AX180" s="57"/>
      <c r="AY180" s="57"/>
      <c r="AZ180" s="57"/>
      <c r="BA180" s="57"/>
      <c r="BB180" s="57"/>
      <c r="BC180" s="57"/>
      <c r="BD180" s="57"/>
      <c r="BE180" s="57"/>
      <c r="BF180" s="57"/>
      <c r="BG180" s="57"/>
      <c r="BH180" s="57"/>
      <c r="BI180" s="57"/>
      <c r="BJ180" s="57"/>
      <c r="BK180" s="57"/>
      <c r="BL180" s="57"/>
      <c r="BM180" s="57"/>
      <c r="BN180" s="57"/>
      <c r="BO180" s="57"/>
      <c r="BP180" s="57"/>
      <c r="BQ180" s="57"/>
      <c r="BR180" s="57"/>
      <c r="BS180" s="57"/>
      <c r="BT180" s="57"/>
      <c r="BU180" s="57"/>
      <c r="BV180" s="57"/>
      <c r="BW180" s="57"/>
      <c r="BX180" s="57"/>
      <c r="BY180" s="57"/>
      <c r="BZ180" s="57"/>
      <c r="CA180" s="57"/>
      <c r="CB180" s="57"/>
      <c r="CC180" s="57"/>
      <c r="CD180" s="57"/>
      <c r="CE180" s="57"/>
      <c r="CF180" s="57"/>
      <c r="CG180" s="57"/>
      <c r="CH180" s="57"/>
      <c r="CI180" s="57"/>
      <c r="CJ180" s="57"/>
      <c r="CK180" s="57"/>
      <c r="CL180" s="57"/>
      <c r="CM180" s="57"/>
      <c r="CN180" s="57"/>
      <c r="CO180" s="57"/>
      <c r="CP180" s="57"/>
      <c r="CQ180" s="57"/>
      <c r="CR180" s="57"/>
      <c r="CS180" s="57"/>
      <c r="CT180" s="57"/>
      <c r="CU180" s="57"/>
      <c r="CV180" s="57"/>
      <c r="CW180" s="57"/>
      <c r="CX180" s="57"/>
      <c r="CY180" s="57"/>
      <c r="CZ180" s="57"/>
      <c r="DA180" s="57"/>
      <c r="DB180" s="57"/>
      <c r="DC180" s="57"/>
    </row>
    <row r="181" spans="1:107" x14ac:dyDescent="0.2">
      <c r="A181" s="10" t="s">
        <v>26</v>
      </c>
      <c r="B181" s="11" t="s">
        <v>132</v>
      </c>
      <c r="C181" s="14" t="s">
        <v>133</v>
      </c>
      <c r="D181" s="19">
        <v>0.82</v>
      </c>
      <c r="E181" s="19">
        <v>0</v>
      </c>
      <c r="F181" s="19">
        <v>16.670000000000002</v>
      </c>
      <c r="G181" s="52">
        <v>70.41</v>
      </c>
      <c r="H181" s="52">
        <v>3.3</v>
      </c>
      <c r="I181" s="12" t="s">
        <v>131</v>
      </c>
    </row>
    <row r="182" spans="1:107" s="39" customFormat="1" x14ac:dyDescent="0.2">
      <c r="A182" s="34"/>
      <c r="B182" s="35"/>
      <c r="C182" s="41" t="str">
        <f>C181</f>
        <v>165</v>
      </c>
      <c r="D182" s="41">
        <f t="shared" ref="D182:H182" si="33">D181</f>
        <v>0.82</v>
      </c>
      <c r="E182" s="41">
        <f t="shared" si="33"/>
        <v>0</v>
      </c>
      <c r="F182" s="41">
        <f t="shared" si="33"/>
        <v>16.670000000000002</v>
      </c>
      <c r="G182" s="42">
        <f t="shared" si="33"/>
        <v>70.41</v>
      </c>
      <c r="H182" s="42">
        <f t="shared" si="33"/>
        <v>3.3</v>
      </c>
      <c r="I182" s="38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57"/>
      <c r="W182" s="57"/>
      <c r="X182" s="57"/>
      <c r="Y182" s="57"/>
      <c r="Z182" s="57"/>
      <c r="AA182" s="57"/>
      <c r="AB182" s="57"/>
      <c r="AC182" s="57"/>
      <c r="AD182" s="57"/>
      <c r="AE182" s="57"/>
      <c r="AF182" s="57"/>
      <c r="AG182" s="57"/>
      <c r="AH182" s="57"/>
      <c r="AI182" s="57"/>
      <c r="AJ182" s="57"/>
      <c r="AK182" s="57"/>
      <c r="AL182" s="57"/>
      <c r="AM182" s="57"/>
      <c r="AN182" s="57"/>
      <c r="AO182" s="57"/>
      <c r="AP182" s="57"/>
      <c r="AQ182" s="57"/>
      <c r="AR182" s="57"/>
      <c r="AS182" s="57"/>
      <c r="AT182" s="57"/>
      <c r="AU182" s="57"/>
      <c r="AV182" s="57"/>
      <c r="AW182" s="57"/>
      <c r="AX182" s="57"/>
      <c r="AY182" s="57"/>
      <c r="AZ182" s="57"/>
      <c r="BA182" s="57"/>
      <c r="BB182" s="57"/>
      <c r="BC182" s="57"/>
      <c r="BD182" s="57"/>
      <c r="BE182" s="57"/>
      <c r="BF182" s="57"/>
      <c r="BG182" s="57"/>
      <c r="BH182" s="57"/>
      <c r="BI182" s="57"/>
      <c r="BJ182" s="57"/>
      <c r="BK182" s="57"/>
      <c r="BL182" s="57"/>
      <c r="BM182" s="57"/>
      <c r="BN182" s="57"/>
      <c r="BO182" s="57"/>
      <c r="BP182" s="57"/>
      <c r="BQ182" s="57"/>
      <c r="BR182" s="57"/>
      <c r="BS182" s="57"/>
      <c r="BT182" s="57"/>
      <c r="BU182" s="57"/>
      <c r="BV182" s="57"/>
      <c r="BW182" s="57"/>
      <c r="BX182" s="57"/>
      <c r="BY182" s="57"/>
      <c r="BZ182" s="57"/>
      <c r="CA182" s="57"/>
      <c r="CB182" s="57"/>
      <c r="CC182" s="57"/>
      <c r="CD182" s="57"/>
      <c r="CE182" s="57"/>
      <c r="CF182" s="57"/>
      <c r="CG182" s="57"/>
      <c r="CH182" s="57"/>
      <c r="CI182" s="57"/>
      <c r="CJ182" s="57"/>
      <c r="CK182" s="57"/>
      <c r="CL182" s="57"/>
      <c r="CM182" s="57"/>
      <c r="CN182" s="57"/>
      <c r="CO182" s="57"/>
      <c r="CP182" s="57"/>
      <c r="CQ182" s="57"/>
      <c r="CR182" s="57"/>
      <c r="CS182" s="57"/>
      <c r="CT182" s="57"/>
      <c r="CU182" s="57"/>
      <c r="CV182" s="57"/>
      <c r="CW182" s="57"/>
      <c r="CX182" s="57"/>
      <c r="CY182" s="57"/>
      <c r="CZ182" s="57"/>
      <c r="DA182" s="57"/>
      <c r="DB182" s="57"/>
      <c r="DC182" s="57"/>
    </row>
    <row r="183" spans="1:107" x14ac:dyDescent="0.2">
      <c r="A183" s="10" t="s">
        <v>30</v>
      </c>
      <c r="B183" s="11" t="s">
        <v>201</v>
      </c>
      <c r="C183" s="14" t="s">
        <v>46</v>
      </c>
      <c r="D183" s="19">
        <v>0.76</v>
      </c>
      <c r="E183" s="19">
        <v>3.56</v>
      </c>
      <c r="F183" s="19">
        <v>3.08</v>
      </c>
      <c r="G183" s="52">
        <v>47.6</v>
      </c>
      <c r="H183" s="52">
        <v>2.8</v>
      </c>
      <c r="I183" s="12" t="s">
        <v>19</v>
      </c>
    </row>
    <row r="184" spans="1:107" x14ac:dyDescent="0.2">
      <c r="A184" s="10"/>
      <c r="B184" s="11" t="s">
        <v>203</v>
      </c>
      <c r="C184" s="14" t="s">
        <v>16</v>
      </c>
      <c r="D184" s="19">
        <v>2.04</v>
      </c>
      <c r="E184" s="19">
        <v>3.81</v>
      </c>
      <c r="F184" s="19">
        <v>8.65</v>
      </c>
      <c r="G184" s="52">
        <v>75.95</v>
      </c>
      <c r="H184" s="52">
        <v>12.914999999999999</v>
      </c>
      <c r="I184" s="12" t="s">
        <v>202</v>
      </c>
    </row>
    <row r="185" spans="1:107" x14ac:dyDescent="0.2">
      <c r="A185" s="10"/>
      <c r="B185" s="11" t="s">
        <v>103</v>
      </c>
      <c r="C185" s="14" t="s">
        <v>29</v>
      </c>
      <c r="D185" s="19">
        <v>12.38</v>
      </c>
      <c r="E185" s="19">
        <v>8.9499999999999993</v>
      </c>
      <c r="F185" s="19">
        <v>13.03</v>
      </c>
      <c r="G185" s="52">
        <v>193.44</v>
      </c>
      <c r="H185" s="52">
        <v>19.11</v>
      </c>
      <c r="I185" s="12" t="s">
        <v>50</v>
      </c>
    </row>
    <row r="186" spans="1:107" x14ac:dyDescent="0.2">
      <c r="A186" s="10"/>
      <c r="B186" s="11" t="s">
        <v>43</v>
      </c>
      <c r="C186" s="14" t="s">
        <v>16</v>
      </c>
      <c r="D186" s="19">
        <v>0.83</v>
      </c>
      <c r="E186" s="19">
        <v>0.16</v>
      </c>
      <c r="F186" s="19">
        <v>24.57</v>
      </c>
      <c r="G186" s="52">
        <v>101.58</v>
      </c>
      <c r="H186" s="52">
        <v>7.4999999999999997E-2</v>
      </c>
      <c r="I186" s="12" t="s">
        <v>42</v>
      </c>
    </row>
    <row r="187" spans="1:107" x14ac:dyDescent="0.2">
      <c r="A187" s="10"/>
      <c r="B187" s="11" t="s">
        <v>45</v>
      </c>
      <c r="C187" s="14" t="s">
        <v>46</v>
      </c>
      <c r="D187" s="19">
        <v>2.64</v>
      </c>
      <c r="E187" s="19">
        <v>0.48</v>
      </c>
      <c r="F187" s="19">
        <v>13.72</v>
      </c>
      <c r="G187" s="52">
        <v>72.400000000000006</v>
      </c>
      <c r="H187" s="52">
        <v>0</v>
      </c>
      <c r="I187" s="12" t="s">
        <v>44</v>
      </c>
    </row>
    <row r="188" spans="1:107" s="39" customFormat="1" x14ac:dyDescent="0.2">
      <c r="A188" s="34"/>
      <c r="B188" s="35"/>
      <c r="C188" s="41">
        <f>C183+C184+C185+C186+C187</f>
        <v>520</v>
      </c>
      <c r="D188" s="41">
        <f t="shared" ref="D188:H188" si="34">D183+D184+D185+D186+D187</f>
        <v>18.649999999999999</v>
      </c>
      <c r="E188" s="41">
        <f t="shared" si="34"/>
        <v>16.96</v>
      </c>
      <c r="F188" s="41">
        <f t="shared" si="34"/>
        <v>63.05</v>
      </c>
      <c r="G188" s="42">
        <f t="shared" si="34"/>
        <v>490.97</v>
      </c>
      <c r="H188" s="42">
        <f t="shared" si="34"/>
        <v>34.900000000000006</v>
      </c>
      <c r="I188" s="38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  <c r="AA188" s="57"/>
      <c r="AB188" s="57"/>
      <c r="AC188" s="57"/>
      <c r="AD188" s="57"/>
      <c r="AE188" s="57"/>
      <c r="AF188" s="57"/>
      <c r="AG188" s="57"/>
      <c r="AH188" s="57"/>
      <c r="AI188" s="57"/>
      <c r="AJ188" s="57"/>
      <c r="AK188" s="57"/>
      <c r="AL188" s="57"/>
      <c r="AM188" s="57"/>
      <c r="AN188" s="57"/>
      <c r="AO188" s="57"/>
      <c r="AP188" s="57"/>
      <c r="AQ188" s="57"/>
      <c r="AR188" s="57"/>
      <c r="AS188" s="57"/>
      <c r="AT188" s="57"/>
      <c r="AU188" s="57"/>
      <c r="AV188" s="57"/>
      <c r="AW188" s="57"/>
      <c r="AX188" s="57"/>
      <c r="AY188" s="57"/>
      <c r="AZ188" s="57"/>
      <c r="BA188" s="57"/>
      <c r="BB188" s="57"/>
      <c r="BC188" s="57"/>
      <c r="BD188" s="57"/>
      <c r="BE188" s="57"/>
      <c r="BF188" s="57"/>
      <c r="BG188" s="57"/>
      <c r="BH188" s="57"/>
      <c r="BI188" s="57"/>
      <c r="BJ188" s="57"/>
      <c r="BK188" s="57"/>
      <c r="BL188" s="57"/>
      <c r="BM188" s="57"/>
      <c r="BN188" s="57"/>
      <c r="BO188" s="57"/>
      <c r="BP188" s="57"/>
      <c r="BQ188" s="57"/>
      <c r="BR188" s="57"/>
      <c r="BS188" s="57"/>
      <c r="BT188" s="57"/>
      <c r="BU188" s="57"/>
      <c r="BV188" s="57"/>
      <c r="BW188" s="57"/>
      <c r="BX188" s="57"/>
      <c r="BY188" s="57"/>
      <c r="BZ188" s="57"/>
      <c r="CA188" s="57"/>
      <c r="CB188" s="57"/>
      <c r="CC188" s="57"/>
      <c r="CD188" s="57"/>
      <c r="CE188" s="57"/>
      <c r="CF188" s="57"/>
      <c r="CG188" s="57"/>
      <c r="CH188" s="57"/>
      <c r="CI188" s="57"/>
      <c r="CJ188" s="57"/>
      <c r="CK188" s="57"/>
      <c r="CL188" s="57"/>
      <c r="CM188" s="57"/>
      <c r="CN188" s="57"/>
      <c r="CO188" s="57"/>
      <c r="CP188" s="57"/>
      <c r="CQ188" s="57"/>
      <c r="CR188" s="57"/>
      <c r="CS188" s="57"/>
      <c r="CT188" s="57"/>
      <c r="CU188" s="57"/>
      <c r="CV188" s="57"/>
      <c r="CW188" s="57"/>
      <c r="CX188" s="57"/>
      <c r="CY188" s="57"/>
      <c r="CZ188" s="57"/>
      <c r="DA188" s="57"/>
      <c r="DB188" s="57"/>
      <c r="DC188" s="57"/>
    </row>
    <row r="189" spans="1:107" ht="38.25" x14ac:dyDescent="0.2">
      <c r="A189" s="66" t="s">
        <v>47</v>
      </c>
      <c r="B189" s="11" t="s">
        <v>205</v>
      </c>
      <c r="C189" s="14" t="s">
        <v>29</v>
      </c>
      <c r="D189" s="19">
        <v>13.4</v>
      </c>
      <c r="E189" s="19">
        <v>15.79</v>
      </c>
      <c r="F189" s="19">
        <v>22.09</v>
      </c>
      <c r="G189" s="52">
        <v>282.66000000000003</v>
      </c>
      <c r="H189" s="52">
        <v>1.82</v>
      </c>
      <c r="I189" s="12" t="s">
        <v>204</v>
      </c>
    </row>
    <row r="190" spans="1:107" x14ac:dyDescent="0.2">
      <c r="A190" s="10"/>
      <c r="B190" s="11" t="s">
        <v>206</v>
      </c>
      <c r="C190" s="14" t="s">
        <v>25</v>
      </c>
      <c r="D190" s="19">
        <v>5.8</v>
      </c>
      <c r="E190" s="19">
        <v>5.87</v>
      </c>
      <c r="F190" s="19">
        <v>8.06</v>
      </c>
      <c r="G190" s="52">
        <v>110.2</v>
      </c>
      <c r="H190" s="52">
        <v>2.1059999999999999</v>
      </c>
      <c r="I190" s="12" t="s">
        <v>142</v>
      </c>
    </row>
    <row r="191" spans="1:107" x14ac:dyDescent="0.2">
      <c r="A191" s="10"/>
      <c r="B191" s="11" t="s">
        <v>21</v>
      </c>
      <c r="C191" s="14" t="s">
        <v>82</v>
      </c>
      <c r="D191" s="19">
        <v>1.2</v>
      </c>
      <c r="E191" s="19">
        <v>0.3</v>
      </c>
      <c r="F191" s="19">
        <v>17.73</v>
      </c>
      <c r="G191" s="52">
        <v>71.400000000000006</v>
      </c>
      <c r="H191" s="52">
        <v>0</v>
      </c>
      <c r="I191" s="12" t="s">
        <v>81</v>
      </c>
    </row>
    <row r="192" spans="1:107" x14ac:dyDescent="0.2">
      <c r="A192" s="10"/>
      <c r="B192" s="11" t="s">
        <v>208</v>
      </c>
      <c r="C192" s="14"/>
      <c r="D192" s="19">
        <v>0</v>
      </c>
      <c r="E192" s="19">
        <v>0</v>
      </c>
      <c r="F192" s="19">
        <v>0</v>
      </c>
      <c r="G192" s="52">
        <v>0</v>
      </c>
      <c r="H192" s="52">
        <v>0</v>
      </c>
      <c r="I192" s="12" t="s">
        <v>207</v>
      </c>
    </row>
    <row r="193" spans="1:107" x14ac:dyDescent="0.2">
      <c r="A193" s="10"/>
      <c r="B193" s="11" t="s">
        <v>241</v>
      </c>
      <c r="C193" s="14">
        <v>50</v>
      </c>
      <c r="D193" s="19">
        <v>0.57999999999999996</v>
      </c>
      <c r="E193" s="19">
        <v>1.35</v>
      </c>
      <c r="F193" s="19">
        <v>3.97</v>
      </c>
      <c r="G193" s="52">
        <v>19.309999999999999</v>
      </c>
      <c r="H193" s="52">
        <v>6.4000000000000001E-2</v>
      </c>
      <c r="I193" s="32">
        <v>351</v>
      </c>
    </row>
    <row r="194" spans="1:107" s="39" customFormat="1" x14ac:dyDescent="0.2">
      <c r="A194" s="47"/>
      <c r="B194" s="48"/>
      <c r="C194" s="49">
        <f>C189+C190+C191+C192+C193</f>
        <v>400</v>
      </c>
      <c r="D194" s="49">
        <f t="shared" ref="D194:H194" si="35">D189+D190+D191+D192+D193</f>
        <v>20.979999999999997</v>
      </c>
      <c r="E194" s="49">
        <f t="shared" si="35"/>
        <v>23.310000000000002</v>
      </c>
      <c r="F194" s="49">
        <f t="shared" si="35"/>
        <v>51.849999999999994</v>
      </c>
      <c r="G194" s="50">
        <f t="shared" si="35"/>
        <v>483.57</v>
      </c>
      <c r="H194" s="50">
        <f t="shared" si="35"/>
        <v>3.99</v>
      </c>
      <c r="I194" s="51"/>
      <c r="J194" s="57"/>
      <c r="K194" s="57"/>
      <c r="L194" s="57"/>
      <c r="M194" s="57"/>
      <c r="N194" s="57"/>
      <c r="O194" s="57"/>
      <c r="P194" s="57"/>
      <c r="Q194" s="57"/>
      <c r="R194" s="57"/>
      <c r="S194" s="57"/>
      <c r="T194" s="57"/>
      <c r="U194" s="57"/>
      <c r="V194" s="57"/>
      <c r="W194" s="57"/>
      <c r="X194" s="57"/>
      <c r="Y194" s="57"/>
      <c r="Z194" s="57"/>
      <c r="AA194" s="57"/>
      <c r="AB194" s="57"/>
      <c r="AC194" s="57"/>
      <c r="AD194" s="57"/>
      <c r="AE194" s="57"/>
      <c r="AF194" s="57"/>
      <c r="AG194" s="57"/>
      <c r="AH194" s="57"/>
      <c r="AI194" s="57"/>
      <c r="AJ194" s="57"/>
      <c r="AK194" s="57"/>
      <c r="AL194" s="57"/>
      <c r="AM194" s="57"/>
      <c r="AN194" s="57"/>
      <c r="AO194" s="57"/>
      <c r="AP194" s="57"/>
      <c r="AQ194" s="57"/>
      <c r="AR194" s="57"/>
      <c r="AS194" s="57"/>
      <c r="AT194" s="57"/>
      <c r="AU194" s="57"/>
      <c r="AV194" s="57"/>
      <c r="AW194" s="57"/>
      <c r="AX194" s="57"/>
      <c r="AY194" s="57"/>
      <c r="AZ194" s="57"/>
      <c r="BA194" s="57"/>
      <c r="BB194" s="57"/>
      <c r="BC194" s="57"/>
      <c r="BD194" s="57"/>
      <c r="BE194" s="57"/>
      <c r="BF194" s="57"/>
      <c r="BG194" s="57"/>
      <c r="BH194" s="57"/>
      <c r="BI194" s="57"/>
      <c r="BJ194" s="57"/>
      <c r="BK194" s="57"/>
      <c r="BL194" s="57"/>
      <c r="BM194" s="57"/>
      <c r="BN194" s="57"/>
      <c r="BO194" s="57"/>
      <c r="BP194" s="57"/>
      <c r="BQ194" s="57"/>
      <c r="BR194" s="57"/>
      <c r="BS194" s="57"/>
      <c r="BT194" s="57"/>
      <c r="BU194" s="57"/>
      <c r="BV194" s="57"/>
      <c r="BW194" s="57"/>
      <c r="BX194" s="57"/>
      <c r="BY194" s="57"/>
      <c r="BZ194" s="57"/>
      <c r="CA194" s="57"/>
      <c r="CB194" s="57"/>
      <c r="CC194" s="57"/>
      <c r="CD194" s="57"/>
      <c r="CE194" s="57"/>
      <c r="CF194" s="57"/>
      <c r="CG194" s="57"/>
      <c r="CH194" s="57"/>
      <c r="CI194" s="57"/>
      <c r="CJ194" s="57"/>
      <c r="CK194" s="57"/>
      <c r="CL194" s="57"/>
      <c r="CM194" s="57"/>
      <c r="CN194" s="57"/>
      <c r="CO194" s="57"/>
      <c r="CP194" s="57"/>
      <c r="CQ194" s="57"/>
      <c r="CR194" s="57"/>
      <c r="CS194" s="57"/>
      <c r="CT194" s="57"/>
      <c r="CU194" s="57"/>
      <c r="CV194" s="57"/>
      <c r="CW194" s="57"/>
      <c r="CX194" s="57"/>
      <c r="CY194" s="57"/>
      <c r="CZ194" s="57"/>
      <c r="DA194" s="57"/>
      <c r="DB194" s="57"/>
      <c r="DC194" s="57"/>
    </row>
    <row r="195" spans="1:107" s="8" customFormat="1" ht="13.5" thickBot="1" x14ac:dyDescent="0.25">
      <c r="A195" s="69" t="s">
        <v>54</v>
      </c>
      <c r="B195" s="70"/>
      <c r="C195" s="15">
        <f>SUM(C180+C182+C188+C194)</f>
        <v>1455</v>
      </c>
      <c r="D195" s="20">
        <v>45.699999999999996</v>
      </c>
      <c r="E195" s="20">
        <v>51.13</v>
      </c>
      <c r="F195" s="20">
        <v>203.99</v>
      </c>
      <c r="G195" s="61">
        <f>SUM(G180+G182+G188+G194)</f>
        <v>1400.01</v>
      </c>
      <c r="H195" s="61">
        <v>49.887000000000008</v>
      </c>
      <c r="I195" s="13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6"/>
      <c r="AD195" s="56"/>
      <c r="AE195" s="56"/>
      <c r="AF195" s="56"/>
      <c r="AG195" s="56"/>
      <c r="AH195" s="56"/>
      <c r="AI195" s="56"/>
      <c r="AJ195" s="56"/>
      <c r="AK195" s="56"/>
      <c r="AL195" s="56"/>
      <c r="AM195" s="56"/>
      <c r="AN195" s="56"/>
      <c r="AO195" s="56"/>
      <c r="AP195" s="56"/>
      <c r="AQ195" s="56"/>
      <c r="AR195" s="56"/>
      <c r="AS195" s="56"/>
      <c r="AT195" s="56"/>
      <c r="AU195" s="56"/>
      <c r="AV195" s="56"/>
      <c r="AW195" s="56"/>
      <c r="AX195" s="56"/>
      <c r="AY195" s="56"/>
      <c r="AZ195" s="56"/>
      <c r="BA195" s="56"/>
      <c r="BB195" s="56"/>
      <c r="BC195" s="56"/>
      <c r="BD195" s="56"/>
      <c r="BE195" s="56"/>
      <c r="BF195" s="56"/>
      <c r="BG195" s="56"/>
      <c r="BH195" s="56"/>
      <c r="BI195" s="56"/>
      <c r="BJ195" s="56"/>
      <c r="BK195" s="56"/>
      <c r="BL195" s="56"/>
      <c r="BM195" s="56"/>
      <c r="BN195" s="56"/>
      <c r="BO195" s="56"/>
      <c r="BP195" s="56"/>
      <c r="BQ195" s="56"/>
      <c r="BR195" s="56"/>
      <c r="BS195" s="56"/>
      <c r="BT195" s="56"/>
      <c r="BU195" s="56"/>
      <c r="BV195" s="56"/>
      <c r="BW195" s="56"/>
      <c r="BX195" s="56"/>
      <c r="BY195" s="56"/>
      <c r="BZ195" s="56"/>
      <c r="CA195" s="56"/>
      <c r="CB195" s="56"/>
      <c r="CC195" s="56"/>
      <c r="CD195" s="56"/>
      <c r="CE195" s="56"/>
      <c r="CF195" s="56"/>
      <c r="CG195" s="56"/>
      <c r="CH195" s="56"/>
      <c r="CI195" s="56"/>
      <c r="CJ195" s="56"/>
      <c r="CK195" s="56"/>
      <c r="CL195" s="56"/>
      <c r="CM195" s="56"/>
      <c r="CN195" s="56"/>
      <c r="CO195" s="56"/>
      <c r="CP195" s="56"/>
      <c r="CQ195" s="56"/>
      <c r="CR195" s="56"/>
      <c r="CS195" s="56"/>
      <c r="CT195" s="56"/>
      <c r="CU195" s="56"/>
      <c r="CV195" s="56"/>
      <c r="CW195" s="56"/>
      <c r="CX195" s="56"/>
      <c r="CY195" s="56"/>
      <c r="CZ195" s="56"/>
      <c r="DA195" s="56"/>
      <c r="DB195" s="56"/>
      <c r="DC195" s="56"/>
    </row>
    <row r="196" spans="1:107" s="8" customFormat="1" x14ac:dyDescent="0.2">
      <c r="A196" s="71" t="s">
        <v>210</v>
      </c>
      <c r="B196" s="72"/>
      <c r="C196" s="72"/>
      <c r="D196" s="72"/>
      <c r="E196" s="72"/>
      <c r="F196" s="72"/>
      <c r="G196" s="72"/>
      <c r="H196" s="72"/>
      <c r="I196" s="73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6"/>
      <c r="AD196" s="56"/>
      <c r="AE196" s="56"/>
      <c r="AF196" s="56"/>
      <c r="AG196" s="56"/>
      <c r="AH196" s="56"/>
      <c r="AI196" s="56"/>
      <c r="AJ196" s="56"/>
      <c r="AK196" s="56"/>
      <c r="AL196" s="56"/>
      <c r="AM196" s="56"/>
      <c r="AN196" s="56"/>
      <c r="AO196" s="56"/>
      <c r="AP196" s="56"/>
      <c r="AQ196" s="56"/>
      <c r="AR196" s="56"/>
      <c r="AS196" s="56"/>
      <c r="AT196" s="56"/>
      <c r="AU196" s="56"/>
      <c r="AV196" s="56"/>
      <c r="AW196" s="56"/>
      <c r="AX196" s="56"/>
      <c r="AY196" s="56"/>
      <c r="AZ196" s="56"/>
      <c r="BA196" s="56"/>
      <c r="BB196" s="56"/>
      <c r="BC196" s="56"/>
      <c r="BD196" s="56"/>
      <c r="BE196" s="56"/>
      <c r="BF196" s="56"/>
      <c r="BG196" s="56"/>
      <c r="BH196" s="56"/>
      <c r="BI196" s="56"/>
      <c r="BJ196" s="56"/>
      <c r="BK196" s="56"/>
      <c r="BL196" s="56"/>
      <c r="BM196" s="56"/>
      <c r="BN196" s="56"/>
      <c r="BO196" s="56"/>
      <c r="BP196" s="56"/>
      <c r="BQ196" s="56"/>
      <c r="BR196" s="56"/>
      <c r="BS196" s="56"/>
      <c r="BT196" s="56"/>
      <c r="BU196" s="56"/>
      <c r="BV196" s="56"/>
      <c r="BW196" s="56"/>
      <c r="BX196" s="56"/>
      <c r="BY196" s="56"/>
      <c r="BZ196" s="56"/>
      <c r="CA196" s="56"/>
      <c r="CB196" s="56"/>
      <c r="CC196" s="56"/>
      <c r="CD196" s="56"/>
      <c r="CE196" s="56"/>
      <c r="CF196" s="56"/>
      <c r="CG196" s="56"/>
      <c r="CH196" s="56"/>
      <c r="CI196" s="56"/>
      <c r="CJ196" s="56"/>
      <c r="CK196" s="56"/>
      <c r="CL196" s="56"/>
      <c r="CM196" s="56"/>
      <c r="CN196" s="56"/>
      <c r="CO196" s="56"/>
      <c r="CP196" s="56"/>
      <c r="CQ196" s="56"/>
      <c r="CR196" s="56"/>
      <c r="CS196" s="56"/>
      <c r="CT196" s="56"/>
      <c r="CU196" s="56"/>
      <c r="CV196" s="56"/>
      <c r="CW196" s="56"/>
      <c r="CX196" s="56"/>
      <c r="CY196" s="56"/>
      <c r="CZ196" s="56"/>
      <c r="DA196" s="56"/>
      <c r="DB196" s="56"/>
      <c r="DC196" s="56"/>
    </row>
    <row r="197" spans="1:107" ht="25.5" x14ac:dyDescent="0.2">
      <c r="A197" s="10" t="s">
        <v>13</v>
      </c>
      <c r="B197" s="11" t="s">
        <v>212</v>
      </c>
      <c r="C197" s="14" t="s">
        <v>16</v>
      </c>
      <c r="D197" s="19">
        <v>3.75</v>
      </c>
      <c r="E197" s="19">
        <v>5.9</v>
      </c>
      <c r="F197" s="19">
        <v>24.84</v>
      </c>
      <c r="G197" s="52">
        <v>181.44</v>
      </c>
      <c r="H197" s="52">
        <v>1.56</v>
      </c>
      <c r="I197" s="12" t="s">
        <v>211</v>
      </c>
    </row>
    <row r="198" spans="1:107" x14ac:dyDescent="0.2">
      <c r="A198" s="10"/>
      <c r="B198" s="11" t="s">
        <v>21</v>
      </c>
      <c r="C198" s="14" t="s">
        <v>82</v>
      </c>
      <c r="D198" s="19">
        <v>1.2</v>
      </c>
      <c r="E198" s="19">
        <v>0.3</v>
      </c>
      <c r="F198" s="19">
        <v>17.73</v>
      </c>
      <c r="G198" s="52">
        <v>71.400000000000006</v>
      </c>
      <c r="H198" s="52">
        <v>0</v>
      </c>
      <c r="I198" s="12" t="s">
        <v>81</v>
      </c>
    </row>
    <row r="199" spans="1:107" x14ac:dyDescent="0.2">
      <c r="A199" s="10"/>
      <c r="B199" s="11" t="s">
        <v>113</v>
      </c>
      <c r="C199" s="14" t="s">
        <v>114</v>
      </c>
      <c r="D199" s="19">
        <v>1.87</v>
      </c>
      <c r="E199" s="19">
        <v>3</v>
      </c>
      <c r="F199" s="19">
        <v>0</v>
      </c>
      <c r="G199" s="52">
        <v>37.340000000000003</v>
      </c>
      <c r="H199" s="52">
        <v>0.14399999999999999</v>
      </c>
      <c r="I199" s="12" t="s">
        <v>112</v>
      </c>
    </row>
    <row r="200" spans="1:107" x14ac:dyDescent="0.2">
      <c r="A200" s="10"/>
      <c r="B200" s="11" t="s">
        <v>197</v>
      </c>
      <c r="C200" s="14" t="s">
        <v>58</v>
      </c>
      <c r="D200" s="19">
        <v>0.28000000000000003</v>
      </c>
      <c r="E200" s="19">
        <v>0</v>
      </c>
      <c r="F200" s="19">
        <v>16.22</v>
      </c>
      <c r="G200" s="52">
        <v>65.12</v>
      </c>
      <c r="H200" s="52">
        <v>2.92</v>
      </c>
      <c r="I200" s="12" t="s">
        <v>196</v>
      </c>
    </row>
    <row r="201" spans="1:107" s="39" customFormat="1" x14ac:dyDescent="0.2">
      <c r="A201" s="34"/>
      <c r="B201" s="35"/>
      <c r="C201" s="41">
        <f>C197+C198+C199+C200</f>
        <v>390</v>
      </c>
      <c r="D201" s="41">
        <f t="shared" ref="D201:H201" si="36">D197+D198+D199+D200</f>
        <v>7.1000000000000005</v>
      </c>
      <c r="E201" s="41">
        <f t="shared" si="36"/>
        <v>9.1999999999999993</v>
      </c>
      <c r="F201" s="41">
        <f t="shared" si="36"/>
        <v>58.79</v>
      </c>
      <c r="G201" s="42">
        <f t="shared" si="36"/>
        <v>355.3</v>
      </c>
      <c r="H201" s="42">
        <f t="shared" si="36"/>
        <v>4.6239999999999997</v>
      </c>
      <c r="I201" s="38"/>
      <c r="J201" s="57"/>
      <c r="K201" s="57"/>
      <c r="L201" s="57"/>
      <c r="M201" s="57"/>
      <c r="N201" s="57"/>
      <c r="O201" s="57"/>
      <c r="P201" s="57"/>
      <c r="Q201" s="57"/>
      <c r="R201" s="57"/>
      <c r="S201" s="57"/>
      <c r="T201" s="57"/>
      <c r="U201" s="57"/>
      <c r="V201" s="57"/>
      <c r="W201" s="57"/>
      <c r="X201" s="57"/>
      <c r="Y201" s="57"/>
      <c r="Z201" s="57"/>
      <c r="AA201" s="57"/>
      <c r="AB201" s="57"/>
      <c r="AC201" s="57"/>
      <c r="AD201" s="57"/>
      <c r="AE201" s="57"/>
      <c r="AF201" s="57"/>
      <c r="AG201" s="57"/>
      <c r="AH201" s="57"/>
      <c r="AI201" s="57"/>
      <c r="AJ201" s="57"/>
      <c r="AK201" s="57"/>
      <c r="AL201" s="57"/>
      <c r="AM201" s="57"/>
      <c r="AN201" s="57"/>
      <c r="AO201" s="57"/>
      <c r="AP201" s="57"/>
      <c r="AQ201" s="57"/>
      <c r="AR201" s="57"/>
      <c r="AS201" s="57"/>
      <c r="AT201" s="57"/>
      <c r="AU201" s="57"/>
      <c r="AV201" s="57"/>
      <c r="AW201" s="57"/>
      <c r="AX201" s="57"/>
      <c r="AY201" s="57"/>
      <c r="AZ201" s="57"/>
      <c r="BA201" s="57"/>
      <c r="BB201" s="57"/>
      <c r="BC201" s="57"/>
      <c r="BD201" s="57"/>
      <c r="BE201" s="57"/>
      <c r="BF201" s="57"/>
      <c r="BG201" s="57"/>
      <c r="BH201" s="57"/>
      <c r="BI201" s="57"/>
      <c r="BJ201" s="57"/>
      <c r="BK201" s="57"/>
      <c r="BL201" s="57"/>
      <c r="BM201" s="57"/>
      <c r="BN201" s="57"/>
      <c r="BO201" s="57"/>
      <c r="BP201" s="57"/>
      <c r="BQ201" s="57"/>
      <c r="BR201" s="57"/>
      <c r="BS201" s="57"/>
      <c r="BT201" s="57"/>
      <c r="BU201" s="57"/>
      <c r="BV201" s="57"/>
      <c r="BW201" s="57"/>
      <c r="BX201" s="57"/>
      <c r="BY201" s="57"/>
      <c r="BZ201" s="57"/>
      <c r="CA201" s="57"/>
      <c r="CB201" s="57"/>
      <c r="CC201" s="57"/>
      <c r="CD201" s="57"/>
      <c r="CE201" s="57"/>
      <c r="CF201" s="57"/>
      <c r="CG201" s="57"/>
      <c r="CH201" s="57"/>
      <c r="CI201" s="57"/>
      <c r="CJ201" s="57"/>
      <c r="CK201" s="57"/>
      <c r="CL201" s="57"/>
      <c r="CM201" s="57"/>
      <c r="CN201" s="57"/>
      <c r="CO201" s="57"/>
      <c r="CP201" s="57"/>
      <c r="CQ201" s="57"/>
      <c r="CR201" s="57"/>
      <c r="CS201" s="57"/>
      <c r="CT201" s="57"/>
      <c r="CU201" s="57"/>
      <c r="CV201" s="57"/>
      <c r="CW201" s="57"/>
      <c r="CX201" s="57"/>
      <c r="CY201" s="57"/>
      <c r="CZ201" s="57"/>
      <c r="DA201" s="57"/>
      <c r="DB201" s="57"/>
      <c r="DC201" s="57"/>
    </row>
    <row r="202" spans="1:107" x14ac:dyDescent="0.2">
      <c r="A202" s="10" t="s">
        <v>26</v>
      </c>
      <c r="B202" s="11" t="s">
        <v>209</v>
      </c>
      <c r="C202" s="14">
        <v>160</v>
      </c>
      <c r="D202" s="19">
        <v>1.2</v>
      </c>
      <c r="E202" s="19">
        <v>0.4</v>
      </c>
      <c r="F202" s="19">
        <v>16.8</v>
      </c>
      <c r="G202" s="52">
        <v>76</v>
      </c>
      <c r="H202" s="52">
        <v>8</v>
      </c>
      <c r="I202" s="12" t="s">
        <v>63</v>
      </c>
    </row>
    <row r="203" spans="1:107" s="39" customFormat="1" x14ac:dyDescent="0.2">
      <c r="A203" s="34"/>
      <c r="B203" s="35"/>
      <c r="C203" s="41">
        <f>C202</f>
        <v>160</v>
      </c>
      <c r="D203" s="41">
        <f t="shared" ref="D203:H203" si="37">D202</f>
        <v>1.2</v>
      </c>
      <c r="E203" s="41">
        <f t="shared" si="37"/>
        <v>0.4</v>
      </c>
      <c r="F203" s="41">
        <f t="shared" si="37"/>
        <v>16.8</v>
      </c>
      <c r="G203" s="42">
        <f t="shared" si="37"/>
        <v>76</v>
      </c>
      <c r="H203" s="42">
        <f t="shared" si="37"/>
        <v>8</v>
      </c>
      <c r="I203" s="38"/>
      <c r="J203" s="57"/>
      <c r="K203" s="57"/>
      <c r="L203" s="57"/>
      <c r="M203" s="57"/>
      <c r="N203" s="57"/>
      <c r="O203" s="57"/>
      <c r="P203" s="57"/>
      <c r="Q203" s="57"/>
      <c r="R203" s="57"/>
      <c r="S203" s="57"/>
      <c r="T203" s="57"/>
      <c r="U203" s="57"/>
      <c r="V203" s="57"/>
      <c r="W203" s="57"/>
      <c r="X203" s="57"/>
      <c r="Y203" s="57"/>
      <c r="Z203" s="57"/>
      <c r="AA203" s="57"/>
      <c r="AB203" s="57"/>
      <c r="AC203" s="57"/>
      <c r="AD203" s="57"/>
      <c r="AE203" s="57"/>
      <c r="AF203" s="57"/>
      <c r="AG203" s="57"/>
      <c r="AH203" s="57"/>
      <c r="AI203" s="57"/>
      <c r="AJ203" s="57"/>
      <c r="AK203" s="57"/>
      <c r="AL203" s="57"/>
      <c r="AM203" s="57"/>
      <c r="AN203" s="57"/>
      <c r="AO203" s="57"/>
      <c r="AP203" s="57"/>
      <c r="AQ203" s="57"/>
      <c r="AR203" s="57"/>
      <c r="AS203" s="57"/>
      <c r="AT203" s="57"/>
      <c r="AU203" s="57"/>
      <c r="AV203" s="57"/>
      <c r="AW203" s="57"/>
      <c r="AX203" s="57"/>
      <c r="AY203" s="57"/>
      <c r="AZ203" s="57"/>
      <c r="BA203" s="57"/>
      <c r="BB203" s="57"/>
      <c r="BC203" s="57"/>
      <c r="BD203" s="57"/>
      <c r="BE203" s="57"/>
      <c r="BF203" s="57"/>
      <c r="BG203" s="57"/>
      <c r="BH203" s="57"/>
      <c r="BI203" s="57"/>
      <c r="BJ203" s="57"/>
      <c r="BK203" s="57"/>
      <c r="BL203" s="57"/>
      <c r="BM203" s="57"/>
      <c r="BN203" s="57"/>
      <c r="BO203" s="57"/>
      <c r="BP203" s="57"/>
      <c r="BQ203" s="57"/>
      <c r="BR203" s="57"/>
      <c r="BS203" s="57"/>
      <c r="BT203" s="57"/>
      <c r="BU203" s="57"/>
      <c r="BV203" s="57"/>
      <c r="BW203" s="57"/>
      <c r="BX203" s="57"/>
      <c r="BY203" s="57"/>
      <c r="BZ203" s="57"/>
      <c r="CA203" s="57"/>
      <c r="CB203" s="57"/>
      <c r="CC203" s="57"/>
      <c r="CD203" s="57"/>
      <c r="CE203" s="57"/>
      <c r="CF203" s="57"/>
      <c r="CG203" s="57"/>
      <c r="CH203" s="57"/>
      <c r="CI203" s="57"/>
      <c r="CJ203" s="57"/>
      <c r="CK203" s="57"/>
      <c r="CL203" s="57"/>
      <c r="CM203" s="57"/>
      <c r="CN203" s="57"/>
      <c r="CO203" s="57"/>
      <c r="CP203" s="57"/>
      <c r="CQ203" s="57"/>
      <c r="CR203" s="57"/>
      <c r="CS203" s="57"/>
      <c r="CT203" s="57"/>
      <c r="CU203" s="57"/>
      <c r="CV203" s="57"/>
      <c r="CW203" s="57"/>
      <c r="CX203" s="57"/>
      <c r="CY203" s="57"/>
      <c r="CZ203" s="57"/>
      <c r="DA203" s="57"/>
      <c r="DB203" s="57"/>
      <c r="DC203" s="57"/>
    </row>
    <row r="204" spans="1:107" x14ac:dyDescent="0.2">
      <c r="A204" s="10" t="s">
        <v>30</v>
      </c>
      <c r="B204" s="11" t="s">
        <v>150</v>
      </c>
      <c r="C204" s="14" t="s">
        <v>38</v>
      </c>
      <c r="D204" s="19">
        <v>0.5</v>
      </c>
      <c r="E204" s="19">
        <v>0.9</v>
      </c>
      <c r="F204" s="19">
        <v>2.35</v>
      </c>
      <c r="G204" s="52">
        <v>22.5</v>
      </c>
      <c r="H204" s="52">
        <v>0</v>
      </c>
      <c r="I204" s="12" t="s">
        <v>213</v>
      </c>
    </row>
    <row r="205" spans="1:107" x14ac:dyDescent="0.2">
      <c r="A205" s="10"/>
      <c r="B205" s="11" t="s">
        <v>214</v>
      </c>
      <c r="C205" s="14" t="s">
        <v>16</v>
      </c>
      <c r="D205" s="19">
        <v>4.8</v>
      </c>
      <c r="E205" s="19">
        <v>7.2</v>
      </c>
      <c r="F205" s="19">
        <v>9.9600000000000009</v>
      </c>
      <c r="G205" s="52">
        <v>107.45</v>
      </c>
      <c r="H205" s="52">
        <v>4.53</v>
      </c>
      <c r="I205" s="12" t="s">
        <v>151</v>
      </c>
    </row>
    <row r="206" spans="1:107" x14ac:dyDescent="0.2">
      <c r="A206" s="10"/>
      <c r="B206" s="11" t="s">
        <v>216</v>
      </c>
      <c r="C206" s="14" t="s">
        <v>174</v>
      </c>
      <c r="D206" s="19">
        <v>1.3</v>
      </c>
      <c r="E206" s="19">
        <v>4.9800000000000004</v>
      </c>
      <c r="F206" s="19">
        <v>22.75</v>
      </c>
      <c r="G206" s="52">
        <v>119.34</v>
      </c>
      <c r="H206" s="52">
        <v>18.908999999999999</v>
      </c>
      <c r="I206" s="12" t="s">
        <v>215</v>
      </c>
    </row>
    <row r="207" spans="1:107" x14ac:dyDescent="0.2">
      <c r="A207" s="10"/>
      <c r="B207" s="11" t="s">
        <v>218</v>
      </c>
      <c r="C207" s="14" t="s">
        <v>38</v>
      </c>
      <c r="D207" s="19">
        <v>8.3000000000000007</v>
      </c>
      <c r="E207" s="19">
        <v>5.18</v>
      </c>
      <c r="F207" s="19">
        <v>4.57</v>
      </c>
      <c r="G207" s="52">
        <v>105.84</v>
      </c>
      <c r="H207" s="52">
        <v>14.875</v>
      </c>
      <c r="I207" s="12" t="s">
        <v>217</v>
      </c>
    </row>
    <row r="208" spans="1:107" x14ac:dyDescent="0.2">
      <c r="A208" s="10"/>
      <c r="B208" s="11" t="s">
        <v>122</v>
      </c>
      <c r="C208" s="14" t="s">
        <v>16</v>
      </c>
      <c r="D208" s="19">
        <v>0.15</v>
      </c>
      <c r="E208" s="19">
        <v>0.06</v>
      </c>
      <c r="F208" s="19">
        <v>13.07</v>
      </c>
      <c r="G208" s="52">
        <v>52.08</v>
      </c>
      <c r="H208" s="52">
        <v>30</v>
      </c>
      <c r="I208" s="12" t="s">
        <v>75</v>
      </c>
    </row>
    <row r="209" spans="1:107" x14ac:dyDescent="0.2">
      <c r="A209" s="10"/>
      <c r="B209" s="11" t="s">
        <v>45</v>
      </c>
      <c r="C209" s="14" t="s">
        <v>46</v>
      </c>
      <c r="D209" s="19">
        <v>2.64</v>
      </c>
      <c r="E209" s="19">
        <v>0.48</v>
      </c>
      <c r="F209" s="19">
        <v>13.72</v>
      </c>
      <c r="G209" s="52">
        <v>72.400000000000006</v>
      </c>
      <c r="H209" s="52">
        <v>0</v>
      </c>
      <c r="I209" s="12" t="s">
        <v>44</v>
      </c>
    </row>
    <row r="210" spans="1:107" s="39" customFormat="1" x14ac:dyDescent="0.2">
      <c r="A210" s="34"/>
      <c r="B210" s="35"/>
      <c r="C210" s="41">
        <f>C204+C205+C206+C207+C208+C209</f>
        <v>550</v>
      </c>
      <c r="D210" s="41">
        <f t="shared" ref="D210:H210" si="38">D204+D205+D206+D207+D208+D209</f>
        <v>17.690000000000001</v>
      </c>
      <c r="E210" s="41">
        <f t="shared" si="38"/>
        <v>18.799999999999997</v>
      </c>
      <c r="F210" s="41">
        <f t="shared" si="38"/>
        <v>66.42</v>
      </c>
      <c r="G210" s="42">
        <f t="shared" si="38"/>
        <v>479.61</v>
      </c>
      <c r="H210" s="42">
        <f t="shared" si="38"/>
        <v>68.313999999999993</v>
      </c>
      <c r="I210" s="38"/>
      <c r="J210" s="57"/>
      <c r="K210" s="57"/>
      <c r="L210" s="57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7"/>
      <c r="X210" s="57"/>
      <c r="Y210" s="57"/>
      <c r="Z210" s="57"/>
      <c r="AA210" s="57"/>
      <c r="AB210" s="57"/>
      <c r="AC210" s="57"/>
      <c r="AD210" s="57"/>
      <c r="AE210" s="57"/>
      <c r="AF210" s="57"/>
      <c r="AG210" s="57"/>
      <c r="AH210" s="57"/>
      <c r="AI210" s="57"/>
      <c r="AJ210" s="57"/>
      <c r="AK210" s="57"/>
      <c r="AL210" s="57"/>
      <c r="AM210" s="57"/>
      <c r="AN210" s="57"/>
      <c r="AO210" s="57"/>
      <c r="AP210" s="57"/>
      <c r="AQ210" s="57"/>
      <c r="AR210" s="57"/>
      <c r="AS210" s="57"/>
      <c r="AT210" s="57"/>
      <c r="AU210" s="57"/>
      <c r="AV210" s="57"/>
      <c r="AW210" s="57"/>
      <c r="AX210" s="57"/>
      <c r="AY210" s="57"/>
      <c r="AZ210" s="57"/>
      <c r="BA210" s="57"/>
      <c r="BB210" s="57"/>
      <c r="BC210" s="57"/>
      <c r="BD210" s="57"/>
      <c r="BE210" s="57"/>
      <c r="BF210" s="57"/>
      <c r="BG210" s="57"/>
      <c r="BH210" s="57"/>
      <c r="BI210" s="57"/>
      <c r="BJ210" s="57"/>
      <c r="BK210" s="57"/>
      <c r="BL210" s="57"/>
      <c r="BM210" s="57"/>
      <c r="BN210" s="57"/>
      <c r="BO210" s="57"/>
      <c r="BP210" s="57"/>
      <c r="BQ210" s="57"/>
      <c r="BR210" s="57"/>
      <c r="BS210" s="57"/>
      <c r="BT210" s="57"/>
      <c r="BU210" s="57"/>
      <c r="BV210" s="57"/>
      <c r="BW210" s="57"/>
      <c r="BX210" s="57"/>
      <c r="BY210" s="57"/>
      <c r="BZ210" s="57"/>
      <c r="CA210" s="57"/>
      <c r="CB210" s="57"/>
      <c r="CC210" s="57"/>
      <c r="CD210" s="57"/>
      <c r="CE210" s="57"/>
      <c r="CF210" s="57"/>
      <c r="CG210" s="57"/>
      <c r="CH210" s="57"/>
      <c r="CI210" s="57"/>
      <c r="CJ210" s="57"/>
      <c r="CK210" s="57"/>
      <c r="CL210" s="57"/>
      <c r="CM210" s="57"/>
      <c r="CN210" s="57"/>
      <c r="CO210" s="57"/>
      <c r="CP210" s="57"/>
      <c r="CQ210" s="57"/>
      <c r="CR210" s="57"/>
      <c r="CS210" s="57"/>
      <c r="CT210" s="57"/>
      <c r="CU210" s="57"/>
      <c r="CV210" s="57"/>
      <c r="CW210" s="57"/>
      <c r="CX210" s="57"/>
      <c r="CY210" s="57"/>
      <c r="CZ210" s="57"/>
      <c r="DA210" s="57"/>
      <c r="DB210" s="57"/>
      <c r="DC210" s="57"/>
    </row>
    <row r="211" spans="1:107" ht="38.25" x14ac:dyDescent="0.2">
      <c r="A211" s="66" t="s">
        <v>47</v>
      </c>
      <c r="B211" s="11" t="s">
        <v>220</v>
      </c>
      <c r="C211" s="14" t="s">
        <v>58</v>
      </c>
      <c r="D211" s="19">
        <v>1.4</v>
      </c>
      <c r="E211" s="19">
        <v>0</v>
      </c>
      <c r="F211" s="19">
        <v>24</v>
      </c>
      <c r="G211" s="52">
        <v>108</v>
      </c>
      <c r="H211" s="52">
        <v>0</v>
      </c>
      <c r="I211" s="12" t="s">
        <v>219</v>
      </c>
    </row>
    <row r="212" spans="1:107" ht="25.5" x14ac:dyDescent="0.2">
      <c r="A212" s="10"/>
      <c r="B212" s="11" t="s">
        <v>222</v>
      </c>
      <c r="C212" s="14">
        <v>140</v>
      </c>
      <c r="D212" s="19">
        <v>8.74</v>
      </c>
      <c r="E212" s="19">
        <v>9.2799999999999994</v>
      </c>
      <c r="F212" s="19">
        <v>7.5</v>
      </c>
      <c r="G212" s="52">
        <v>158.38999999999999</v>
      </c>
      <c r="H212" s="52">
        <v>9.1080000000000005</v>
      </c>
      <c r="I212" s="12" t="s">
        <v>221</v>
      </c>
    </row>
    <row r="213" spans="1:107" x14ac:dyDescent="0.2">
      <c r="A213" s="10"/>
      <c r="B213" s="11" t="s">
        <v>224</v>
      </c>
      <c r="C213" s="14" t="s">
        <v>38</v>
      </c>
      <c r="D213" s="19">
        <v>1.45</v>
      </c>
      <c r="E213" s="19">
        <v>2.87</v>
      </c>
      <c r="F213" s="19">
        <v>18.489999999999998</v>
      </c>
      <c r="G213" s="52">
        <v>159.85</v>
      </c>
      <c r="H213" s="52">
        <v>0.19500000000000001</v>
      </c>
      <c r="I213" s="12" t="s">
        <v>223</v>
      </c>
    </row>
    <row r="214" spans="1:107" x14ac:dyDescent="0.2">
      <c r="A214" s="10"/>
      <c r="B214" s="11" t="s">
        <v>21</v>
      </c>
      <c r="C214" s="14" t="s">
        <v>82</v>
      </c>
      <c r="D214" s="19">
        <v>1.2</v>
      </c>
      <c r="E214" s="19">
        <v>0.3</v>
      </c>
      <c r="F214" s="19">
        <v>17.73</v>
      </c>
      <c r="G214" s="52">
        <v>71.400000000000006</v>
      </c>
      <c r="H214" s="52">
        <v>0</v>
      </c>
      <c r="I214" s="12" t="s">
        <v>81</v>
      </c>
    </row>
    <row r="215" spans="1:107" s="39" customFormat="1" x14ac:dyDescent="0.2">
      <c r="A215" s="47"/>
      <c r="B215" s="48"/>
      <c r="C215" s="49">
        <f>C211+C212+C213+C214</f>
        <v>420</v>
      </c>
      <c r="D215" s="49">
        <f t="shared" ref="D215:H215" si="39">D211+D212+D213+D214</f>
        <v>12.79</v>
      </c>
      <c r="E215" s="49">
        <f t="shared" si="39"/>
        <v>12.45</v>
      </c>
      <c r="F215" s="49">
        <f t="shared" si="39"/>
        <v>67.72</v>
      </c>
      <c r="G215" s="50">
        <f t="shared" si="39"/>
        <v>497.64</v>
      </c>
      <c r="H215" s="50">
        <f t="shared" si="39"/>
        <v>9.3030000000000008</v>
      </c>
      <c r="I215" s="51"/>
      <c r="J215" s="57"/>
      <c r="K215" s="57"/>
      <c r="L215" s="57"/>
      <c r="M215" s="57"/>
      <c r="N215" s="57"/>
      <c r="O215" s="57"/>
      <c r="P215" s="57"/>
      <c r="Q215" s="57"/>
      <c r="R215" s="57"/>
      <c r="S215" s="57"/>
      <c r="T215" s="57"/>
      <c r="U215" s="57"/>
      <c r="V215" s="57"/>
      <c r="W215" s="57"/>
      <c r="X215" s="57"/>
      <c r="Y215" s="57"/>
      <c r="Z215" s="57"/>
      <c r="AA215" s="57"/>
      <c r="AB215" s="57"/>
      <c r="AC215" s="57"/>
      <c r="AD215" s="57"/>
      <c r="AE215" s="57"/>
      <c r="AF215" s="57"/>
      <c r="AG215" s="57"/>
      <c r="AH215" s="57"/>
      <c r="AI215" s="57"/>
      <c r="AJ215" s="57"/>
      <c r="AK215" s="57"/>
      <c r="AL215" s="57"/>
      <c r="AM215" s="57"/>
      <c r="AN215" s="57"/>
      <c r="AO215" s="57"/>
      <c r="AP215" s="57"/>
      <c r="AQ215" s="57"/>
      <c r="AR215" s="57"/>
      <c r="AS215" s="57"/>
      <c r="AT215" s="57"/>
      <c r="AU215" s="57"/>
      <c r="AV215" s="57"/>
      <c r="AW215" s="57"/>
      <c r="AX215" s="57"/>
      <c r="AY215" s="57"/>
      <c r="AZ215" s="57"/>
      <c r="BA215" s="57"/>
      <c r="BB215" s="57"/>
      <c r="BC215" s="57"/>
      <c r="BD215" s="57"/>
      <c r="BE215" s="57"/>
      <c r="BF215" s="57"/>
      <c r="BG215" s="57"/>
      <c r="BH215" s="57"/>
      <c r="BI215" s="57"/>
      <c r="BJ215" s="57"/>
      <c r="BK215" s="57"/>
      <c r="BL215" s="57"/>
      <c r="BM215" s="57"/>
      <c r="BN215" s="57"/>
      <c r="BO215" s="57"/>
      <c r="BP215" s="57"/>
      <c r="BQ215" s="57"/>
      <c r="BR215" s="57"/>
      <c r="BS215" s="57"/>
      <c r="BT215" s="57"/>
      <c r="BU215" s="57"/>
      <c r="BV215" s="57"/>
      <c r="BW215" s="57"/>
      <c r="BX215" s="57"/>
      <c r="BY215" s="57"/>
      <c r="BZ215" s="57"/>
      <c r="CA215" s="57"/>
      <c r="CB215" s="57"/>
      <c r="CC215" s="57"/>
      <c r="CD215" s="57"/>
      <c r="CE215" s="57"/>
      <c r="CF215" s="57"/>
      <c r="CG215" s="57"/>
      <c r="CH215" s="57"/>
      <c r="CI215" s="57"/>
      <c r="CJ215" s="57"/>
      <c r="CK215" s="57"/>
      <c r="CL215" s="57"/>
      <c r="CM215" s="57"/>
      <c r="CN215" s="57"/>
      <c r="CO215" s="57"/>
      <c r="CP215" s="57"/>
      <c r="CQ215" s="57"/>
      <c r="CR215" s="57"/>
      <c r="CS215" s="57"/>
      <c r="CT215" s="57"/>
      <c r="CU215" s="57"/>
      <c r="CV215" s="57"/>
      <c r="CW215" s="57"/>
      <c r="CX215" s="57"/>
      <c r="CY215" s="57"/>
      <c r="CZ215" s="57"/>
      <c r="DA215" s="57"/>
      <c r="DB215" s="57"/>
      <c r="DC215" s="57"/>
    </row>
    <row r="216" spans="1:107" s="8" customFormat="1" ht="13.5" thickBot="1" x14ac:dyDescent="0.25">
      <c r="A216" s="69" t="s">
        <v>54</v>
      </c>
      <c r="B216" s="70"/>
      <c r="C216" s="15">
        <f>SUM(C201+C203+C210+C215)</f>
        <v>1520</v>
      </c>
      <c r="D216" s="20">
        <v>38.420000000000009</v>
      </c>
      <c r="E216" s="20">
        <v>41.289999999999992</v>
      </c>
      <c r="F216" s="20">
        <v>214.48999999999998</v>
      </c>
      <c r="G216" s="61">
        <f>SUM(G201+G203+G210+G215)</f>
        <v>1408.5500000000002</v>
      </c>
      <c r="H216" s="61">
        <v>90.640999999999991</v>
      </c>
      <c r="I216" s="13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6"/>
      <c r="AD216" s="56"/>
      <c r="AE216" s="56"/>
      <c r="AF216" s="56"/>
      <c r="AG216" s="56"/>
      <c r="AH216" s="56"/>
      <c r="AI216" s="56"/>
      <c r="AJ216" s="56"/>
      <c r="AK216" s="56"/>
      <c r="AL216" s="56"/>
      <c r="AM216" s="56"/>
      <c r="AN216" s="56"/>
      <c r="AO216" s="56"/>
      <c r="AP216" s="56"/>
      <c r="AQ216" s="56"/>
      <c r="AR216" s="56"/>
      <c r="AS216" s="56"/>
      <c r="AT216" s="56"/>
      <c r="AU216" s="56"/>
      <c r="AV216" s="56"/>
      <c r="AW216" s="56"/>
      <c r="AX216" s="56"/>
      <c r="AY216" s="56"/>
      <c r="AZ216" s="56"/>
      <c r="BA216" s="56"/>
      <c r="BB216" s="56"/>
      <c r="BC216" s="56"/>
      <c r="BD216" s="56"/>
      <c r="BE216" s="56"/>
      <c r="BF216" s="56"/>
      <c r="BG216" s="56"/>
      <c r="BH216" s="56"/>
      <c r="BI216" s="56"/>
      <c r="BJ216" s="56"/>
      <c r="BK216" s="56"/>
      <c r="BL216" s="56"/>
      <c r="BM216" s="56"/>
      <c r="BN216" s="56"/>
      <c r="BO216" s="56"/>
      <c r="BP216" s="56"/>
      <c r="BQ216" s="56"/>
      <c r="BR216" s="56"/>
      <c r="BS216" s="56"/>
      <c r="BT216" s="56"/>
      <c r="BU216" s="56"/>
      <c r="BV216" s="56"/>
      <c r="BW216" s="56"/>
      <c r="BX216" s="56"/>
      <c r="BY216" s="56"/>
      <c r="BZ216" s="56"/>
      <c r="CA216" s="56"/>
      <c r="CB216" s="56"/>
      <c r="CC216" s="56"/>
      <c r="CD216" s="56"/>
      <c r="CE216" s="56"/>
      <c r="CF216" s="56"/>
      <c r="CG216" s="56"/>
      <c r="CH216" s="56"/>
      <c r="CI216" s="56"/>
      <c r="CJ216" s="56"/>
      <c r="CK216" s="56"/>
      <c r="CL216" s="56"/>
      <c r="CM216" s="56"/>
      <c r="CN216" s="56"/>
      <c r="CO216" s="56"/>
      <c r="CP216" s="56"/>
      <c r="CQ216" s="56"/>
      <c r="CR216" s="56"/>
      <c r="CS216" s="56"/>
      <c r="CT216" s="56"/>
      <c r="CU216" s="56"/>
      <c r="CV216" s="56"/>
      <c r="CW216" s="56"/>
      <c r="CX216" s="56"/>
      <c r="CY216" s="56"/>
      <c r="CZ216" s="56"/>
      <c r="DA216" s="56"/>
      <c r="DB216" s="56"/>
      <c r="DC216" s="56"/>
    </row>
    <row r="217" spans="1:107" s="8" customFormat="1" x14ac:dyDescent="0.2">
      <c r="A217" s="71" t="s">
        <v>225</v>
      </c>
      <c r="B217" s="72"/>
      <c r="C217" s="24">
        <f>SUM(C28+C50+C71+C92+C111+C132+C153+C175+C195+C216)</f>
        <v>15058</v>
      </c>
      <c r="D217" s="24">
        <v>442.83999999999963</v>
      </c>
      <c r="E217" s="24">
        <v>475.36</v>
      </c>
      <c r="F217" s="24">
        <v>2038.5</v>
      </c>
      <c r="G217" s="68">
        <f>SUM(G28+G50+G71+G92+G111+G132+G153+G175+G195+G216)</f>
        <v>14069.530000000002</v>
      </c>
      <c r="H217" s="62">
        <v>702.36399999999969</v>
      </c>
      <c r="I217" s="25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6"/>
      <c r="AD217" s="56"/>
      <c r="AE217" s="56"/>
      <c r="AF217" s="56"/>
      <c r="AG217" s="56"/>
      <c r="AH217" s="56"/>
      <c r="AI217" s="56"/>
      <c r="AJ217" s="56"/>
      <c r="AK217" s="56"/>
      <c r="AL217" s="56"/>
      <c r="AM217" s="56"/>
      <c r="AN217" s="56"/>
      <c r="AO217" s="56"/>
      <c r="AP217" s="56"/>
      <c r="AQ217" s="56"/>
      <c r="AR217" s="56"/>
      <c r="AS217" s="56"/>
      <c r="AT217" s="56"/>
      <c r="AU217" s="56"/>
      <c r="AV217" s="56"/>
      <c r="AW217" s="56"/>
      <c r="AX217" s="56"/>
      <c r="AY217" s="56"/>
      <c r="AZ217" s="56"/>
      <c r="BA217" s="56"/>
      <c r="BB217" s="56"/>
      <c r="BC217" s="56"/>
      <c r="BD217" s="56"/>
      <c r="BE217" s="56"/>
      <c r="BF217" s="56"/>
      <c r="BG217" s="56"/>
      <c r="BH217" s="56"/>
      <c r="BI217" s="56"/>
      <c r="BJ217" s="56"/>
      <c r="BK217" s="56"/>
      <c r="BL217" s="56"/>
      <c r="BM217" s="56"/>
      <c r="BN217" s="56"/>
      <c r="BO217" s="56"/>
      <c r="BP217" s="56"/>
      <c r="BQ217" s="56"/>
      <c r="BR217" s="56"/>
      <c r="BS217" s="56"/>
      <c r="BT217" s="56"/>
      <c r="BU217" s="56"/>
      <c r="BV217" s="56"/>
      <c r="BW217" s="56"/>
      <c r="BX217" s="56"/>
      <c r="BY217" s="56"/>
      <c r="BZ217" s="56"/>
      <c r="CA217" s="56"/>
      <c r="CB217" s="56"/>
      <c r="CC217" s="56"/>
      <c r="CD217" s="56"/>
      <c r="CE217" s="56"/>
      <c r="CF217" s="56"/>
      <c r="CG217" s="56"/>
      <c r="CH217" s="56"/>
      <c r="CI217" s="56"/>
      <c r="CJ217" s="56"/>
      <c r="CK217" s="56"/>
      <c r="CL217" s="56"/>
      <c r="CM217" s="56"/>
      <c r="CN217" s="56"/>
      <c r="CO217" s="56"/>
      <c r="CP217" s="56"/>
      <c r="CQ217" s="56"/>
      <c r="CR217" s="56"/>
      <c r="CS217" s="56"/>
      <c r="CT217" s="56"/>
      <c r="CU217" s="56"/>
      <c r="CV217" s="56"/>
      <c r="CW217" s="56"/>
      <c r="CX217" s="56"/>
      <c r="CY217" s="56"/>
      <c r="CZ217" s="56"/>
      <c r="DA217" s="56"/>
      <c r="DB217" s="56"/>
      <c r="DC217" s="56"/>
    </row>
    <row r="218" spans="1:107" s="8" customFormat="1" x14ac:dyDescent="0.2">
      <c r="A218" s="89" t="s">
        <v>226</v>
      </c>
      <c r="B218" s="90"/>
      <c r="C218" s="26">
        <v>1505.8</v>
      </c>
      <c r="D218" s="27">
        <v>44.283999999999963</v>
      </c>
      <c r="E218" s="27">
        <v>47.36</v>
      </c>
      <c r="F218" s="27">
        <v>203.85</v>
      </c>
      <c r="G218" s="63">
        <v>1406.953</v>
      </c>
      <c r="H218" s="63">
        <v>70.236399999999975</v>
      </c>
      <c r="I218" s="28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6"/>
      <c r="AD218" s="56"/>
      <c r="AE218" s="56"/>
      <c r="AF218" s="56"/>
      <c r="AG218" s="56"/>
      <c r="AH218" s="56"/>
      <c r="AI218" s="56"/>
      <c r="AJ218" s="56"/>
      <c r="AK218" s="56"/>
      <c r="AL218" s="56"/>
      <c r="AM218" s="56"/>
      <c r="AN218" s="56"/>
      <c r="AO218" s="56"/>
      <c r="AP218" s="56"/>
      <c r="AQ218" s="56"/>
      <c r="AR218" s="56"/>
      <c r="AS218" s="56"/>
      <c r="AT218" s="56"/>
      <c r="AU218" s="56"/>
      <c r="AV218" s="56"/>
      <c r="AW218" s="56"/>
      <c r="AX218" s="56"/>
      <c r="AY218" s="56"/>
      <c r="AZ218" s="56"/>
      <c r="BA218" s="56"/>
      <c r="BB218" s="56"/>
      <c r="BC218" s="56"/>
      <c r="BD218" s="56"/>
      <c r="BE218" s="56"/>
      <c r="BF218" s="56"/>
      <c r="BG218" s="56"/>
      <c r="BH218" s="56"/>
      <c r="BI218" s="56"/>
      <c r="BJ218" s="56"/>
      <c r="BK218" s="56"/>
      <c r="BL218" s="56"/>
      <c r="BM218" s="56"/>
      <c r="BN218" s="56"/>
      <c r="BO218" s="56"/>
      <c r="BP218" s="56"/>
      <c r="BQ218" s="56"/>
      <c r="BR218" s="56"/>
      <c r="BS218" s="56"/>
      <c r="BT218" s="56"/>
      <c r="BU218" s="56"/>
      <c r="BV218" s="56"/>
      <c r="BW218" s="56"/>
      <c r="BX218" s="56"/>
      <c r="BY218" s="56"/>
      <c r="BZ218" s="56"/>
      <c r="CA218" s="56"/>
      <c r="CB218" s="56"/>
      <c r="CC218" s="56"/>
      <c r="CD218" s="56"/>
      <c r="CE218" s="56"/>
      <c r="CF218" s="56"/>
      <c r="CG218" s="56"/>
      <c r="CH218" s="56"/>
      <c r="CI218" s="56"/>
      <c r="CJ218" s="56"/>
      <c r="CK218" s="56"/>
      <c r="CL218" s="56"/>
      <c r="CM218" s="56"/>
      <c r="CN218" s="56"/>
      <c r="CO218" s="56"/>
      <c r="CP218" s="56"/>
      <c r="CQ218" s="56"/>
      <c r="CR218" s="56"/>
      <c r="CS218" s="56"/>
      <c r="CT218" s="56"/>
      <c r="CU218" s="56"/>
      <c r="CV218" s="56"/>
      <c r="CW218" s="56"/>
      <c r="CX218" s="56"/>
      <c r="CY218" s="56"/>
      <c r="CZ218" s="56"/>
      <c r="DA218" s="56"/>
      <c r="DB218" s="56"/>
      <c r="DC218" s="56"/>
    </row>
    <row r="219" spans="1:107" s="22" customFormat="1" ht="30" customHeight="1" thickBot="1" x14ac:dyDescent="0.25">
      <c r="A219" s="87" t="s">
        <v>227</v>
      </c>
      <c r="B219" s="88"/>
      <c r="C219" s="29"/>
      <c r="D219" s="30">
        <v>12.58</v>
      </c>
      <c r="E219" s="33">
        <v>30.29</v>
      </c>
      <c r="F219" s="30">
        <v>57.95</v>
      </c>
      <c r="G219" s="64">
        <v>14069.53</v>
      </c>
      <c r="H219" s="64">
        <v>20.58</v>
      </c>
      <c r="I219" s="31"/>
      <c r="J219" s="59"/>
      <c r="K219" s="59"/>
      <c r="L219" s="59"/>
      <c r="M219" s="59"/>
      <c r="N219" s="59"/>
      <c r="O219" s="59"/>
      <c r="P219" s="59"/>
      <c r="Q219" s="59"/>
      <c r="R219" s="59"/>
      <c r="S219" s="59"/>
      <c r="T219" s="59"/>
      <c r="U219" s="59"/>
      <c r="V219" s="59"/>
      <c r="W219" s="59"/>
      <c r="X219" s="59"/>
      <c r="Y219" s="59"/>
      <c r="Z219" s="59"/>
      <c r="AA219" s="59"/>
      <c r="AB219" s="59"/>
      <c r="AC219" s="59"/>
      <c r="AD219" s="59"/>
      <c r="AE219" s="59"/>
      <c r="AF219" s="59"/>
      <c r="AG219" s="59"/>
      <c r="AH219" s="59"/>
      <c r="AI219" s="59"/>
      <c r="AJ219" s="59"/>
      <c r="AK219" s="59"/>
      <c r="AL219" s="59"/>
      <c r="AM219" s="59"/>
      <c r="AN219" s="59"/>
      <c r="AO219" s="59"/>
      <c r="AP219" s="59"/>
      <c r="AQ219" s="59"/>
      <c r="AR219" s="59"/>
      <c r="AS219" s="59"/>
      <c r="AT219" s="59"/>
      <c r="AU219" s="59"/>
      <c r="AV219" s="59"/>
      <c r="AW219" s="59"/>
      <c r="AX219" s="59"/>
      <c r="AY219" s="59"/>
      <c r="AZ219" s="59"/>
      <c r="BA219" s="59"/>
      <c r="BB219" s="59"/>
      <c r="BC219" s="59"/>
      <c r="BD219" s="59"/>
      <c r="BE219" s="59"/>
      <c r="BF219" s="59"/>
      <c r="BG219" s="59"/>
      <c r="BH219" s="59"/>
      <c r="BI219" s="59"/>
      <c r="BJ219" s="59"/>
      <c r="BK219" s="59"/>
      <c r="BL219" s="59"/>
      <c r="BM219" s="59"/>
      <c r="BN219" s="59"/>
      <c r="BO219" s="59"/>
      <c r="BP219" s="59"/>
      <c r="BQ219" s="59"/>
      <c r="BR219" s="59"/>
      <c r="BS219" s="59"/>
      <c r="BT219" s="59"/>
      <c r="BU219" s="59"/>
      <c r="BV219" s="59"/>
      <c r="BW219" s="59"/>
      <c r="BX219" s="59"/>
      <c r="BY219" s="59"/>
      <c r="BZ219" s="59"/>
      <c r="CA219" s="59"/>
      <c r="CB219" s="59"/>
      <c r="CC219" s="59"/>
      <c r="CD219" s="59"/>
      <c r="CE219" s="59"/>
      <c r="CF219" s="59"/>
      <c r="CG219" s="59"/>
      <c r="CH219" s="59"/>
      <c r="CI219" s="59"/>
      <c r="CJ219" s="59"/>
      <c r="CK219" s="59"/>
      <c r="CL219" s="59"/>
      <c r="CM219" s="59"/>
      <c r="CN219" s="59"/>
      <c r="CO219" s="59"/>
      <c r="CP219" s="59"/>
      <c r="CQ219" s="59"/>
      <c r="CR219" s="59"/>
      <c r="CS219" s="59"/>
      <c r="CT219" s="59"/>
      <c r="CU219" s="59"/>
      <c r="CV219" s="59"/>
      <c r="CW219" s="59"/>
      <c r="CX219" s="59"/>
      <c r="CY219" s="59"/>
      <c r="CZ219" s="59"/>
      <c r="DA219" s="59"/>
      <c r="DB219" s="59"/>
      <c r="DC219" s="59"/>
    </row>
  </sheetData>
  <mergeCells count="30">
    <mergeCell ref="A93:I93"/>
    <mergeCell ref="A111:B111"/>
    <mergeCell ref="A219:B219"/>
    <mergeCell ref="A132:B132"/>
    <mergeCell ref="A133:I133"/>
    <mergeCell ref="A153:B153"/>
    <mergeCell ref="A154:I154"/>
    <mergeCell ref="A175:B175"/>
    <mergeCell ref="A176:I176"/>
    <mergeCell ref="A195:B195"/>
    <mergeCell ref="A196:I196"/>
    <mergeCell ref="A216:B216"/>
    <mergeCell ref="A217:B217"/>
    <mergeCell ref="A218:B218"/>
    <mergeCell ref="A112:I112"/>
    <mergeCell ref="A71:B71"/>
    <mergeCell ref="A72:I72"/>
    <mergeCell ref="A92:B92"/>
    <mergeCell ref="A51:I51"/>
    <mergeCell ref="A5:A6"/>
    <mergeCell ref="B5:B6"/>
    <mergeCell ref="C5:C6"/>
    <mergeCell ref="D5:F5"/>
    <mergeCell ref="G5:G6"/>
    <mergeCell ref="H5:H6"/>
    <mergeCell ref="I5:I6"/>
    <mergeCell ref="A7:I7"/>
    <mergeCell ref="A28:B28"/>
    <mergeCell ref="A29:I29"/>
    <mergeCell ref="A50:B5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Детский сад</vt:lpstr>
      <vt:lpstr>Ясли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Kolosok</dc:creator>
  <cp:lastModifiedBy>Тополёк</cp:lastModifiedBy>
  <cp:lastPrinted>2019-04-16T03:36:57Z</cp:lastPrinted>
  <dcterms:created xsi:type="dcterms:W3CDTF">2010-09-29T09:10:17Z</dcterms:created>
  <dcterms:modified xsi:type="dcterms:W3CDTF">2019-04-16T03:38:42Z</dcterms:modified>
</cp:coreProperties>
</file>