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17115" windowHeight="8700" activeTab="1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C100" i="5" l="1"/>
  <c r="G100" i="5"/>
  <c r="D216" i="5"/>
  <c r="E216" i="5"/>
  <c r="F216" i="5"/>
  <c r="G216" i="5"/>
  <c r="H216" i="5"/>
  <c r="C216" i="5"/>
  <c r="D211" i="5"/>
  <c r="E211" i="5"/>
  <c r="F211" i="5"/>
  <c r="G211" i="5"/>
  <c r="H211" i="5"/>
  <c r="C211" i="5"/>
  <c r="D204" i="5"/>
  <c r="E204" i="5"/>
  <c r="F204" i="5"/>
  <c r="G204" i="5"/>
  <c r="H204" i="5"/>
  <c r="C204" i="5"/>
  <c r="D202" i="5"/>
  <c r="E202" i="5"/>
  <c r="F202" i="5"/>
  <c r="G202" i="5"/>
  <c r="H202" i="5"/>
  <c r="C202" i="5"/>
  <c r="C217" i="5" s="1"/>
  <c r="D195" i="5"/>
  <c r="E195" i="5"/>
  <c r="F195" i="5"/>
  <c r="G195" i="5"/>
  <c r="H195" i="5"/>
  <c r="C195" i="5"/>
  <c r="D189" i="5"/>
  <c r="E189" i="5"/>
  <c r="F189" i="5"/>
  <c r="G189" i="5"/>
  <c r="H189" i="5"/>
  <c r="C189" i="5"/>
  <c r="D183" i="5"/>
  <c r="E183" i="5"/>
  <c r="F183" i="5"/>
  <c r="G183" i="5"/>
  <c r="H183" i="5"/>
  <c r="C183" i="5"/>
  <c r="D181" i="5"/>
  <c r="E181" i="5"/>
  <c r="F181" i="5"/>
  <c r="G181" i="5"/>
  <c r="H181" i="5"/>
  <c r="C181" i="5"/>
  <c r="C196" i="5" s="1"/>
  <c r="D175" i="5"/>
  <c r="E175" i="5"/>
  <c r="F175" i="5"/>
  <c r="G175" i="5"/>
  <c r="H175" i="5"/>
  <c r="C175" i="5"/>
  <c r="D170" i="5"/>
  <c r="E170" i="5"/>
  <c r="F170" i="5"/>
  <c r="G170" i="5"/>
  <c r="H170" i="5"/>
  <c r="C170" i="5"/>
  <c r="D162" i="5"/>
  <c r="E162" i="5"/>
  <c r="F162" i="5"/>
  <c r="G162" i="5"/>
  <c r="H162" i="5"/>
  <c r="C162" i="5"/>
  <c r="D160" i="5"/>
  <c r="E160" i="5"/>
  <c r="F160" i="5"/>
  <c r="G160" i="5"/>
  <c r="H160" i="5"/>
  <c r="C160" i="5"/>
  <c r="C176" i="5" s="1"/>
  <c r="D153" i="5"/>
  <c r="E153" i="5"/>
  <c r="F153" i="5"/>
  <c r="G153" i="5"/>
  <c r="H153" i="5"/>
  <c r="C153" i="5"/>
  <c r="D147" i="5"/>
  <c r="E147" i="5"/>
  <c r="F147" i="5"/>
  <c r="G147" i="5"/>
  <c r="H147" i="5"/>
  <c r="C147" i="5"/>
  <c r="D141" i="5"/>
  <c r="E141" i="5"/>
  <c r="F141" i="5"/>
  <c r="G141" i="5"/>
  <c r="H141" i="5"/>
  <c r="C141" i="5"/>
  <c r="D139" i="5"/>
  <c r="E139" i="5"/>
  <c r="F139" i="5"/>
  <c r="G139" i="5"/>
  <c r="H139" i="5"/>
  <c r="C139" i="5"/>
  <c r="C154" i="5" s="1"/>
  <c r="D132" i="5"/>
  <c r="E132" i="5"/>
  <c r="F132" i="5"/>
  <c r="G132" i="5"/>
  <c r="H132" i="5"/>
  <c r="C132" i="5"/>
  <c r="D126" i="5"/>
  <c r="E126" i="5"/>
  <c r="F126" i="5"/>
  <c r="G126" i="5"/>
  <c r="H126" i="5"/>
  <c r="C126" i="5"/>
  <c r="D120" i="5"/>
  <c r="E120" i="5"/>
  <c r="F120" i="5"/>
  <c r="G120" i="5"/>
  <c r="H120" i="5"/>
  <c r="C120" i="5"/>
  <c r="E118" i="5"/>
  <c r="F118" i="5"/>
  <c r="G118" i="5"/>
  <c r="H118" i="5"/>
  <c r="D118" i="5"/>
  <c r="C118" i="5"/>
  <c r="C133" i="5" s="1"/>
  <c r="D111" i="5"/>
  <c r="E111" i="5"/>
  <c r="F111" i="5"/>
  <c r="G111" i="5"/>
  <c r="H111" i="5"/>
  <c r="C111" i="5"/>
  <c r="D106" i="5"/>
  <c r="E106" i="5"/>
  <c r="F106" i="5"/>
  <c r="G106" i="5"/>
  <c r="H106" i="5"/>
  <c r="C106" i="5"/>
  <c r="D100" i="5"/>
  <c r="E100" i="5"/>
  <c r="F100" i="5"/>
  <c r="H100" i="5"/>
  <c r="E97" i="5"/>
  <c r="F97" i="5"/>
  <c r="G97" i="5"/>
  <c r="H97" i="5"/>
  <c r="D97" i="5"/>
  <c r="C97" i="5"/>
  <c r="C112" i="5" s="1"/>
  <c r="D91" i="5"/>
  <c r="E91" i="5"/>
  <c r="F91" i="5"/>
  <c r="G91" i="5"/>
  <c r="H91" i="5"/>
  <c r="C91" i="5"/>
  <c r="D86" i="5"/>
  <c r="E86" i="5"/>
  <c r="F86" i="5"/>
  <c r="G86" i="5"/>
  <c r="H86" i="5"/>
  <c r="C86" i="5"/>
  <c r="D79" i="5"/>
  <c r="E79" i="5"/>
  <c r="F79" i="5"/>
  <c r="G79" i="5"/>
  <c r="H79" i="5"/>
  <c r="C79" i="5"/>
  <c r="D77" i="5"/>
  <c r="E77" i="5"/>
  <c r="F77" i="5"/>
  <c r="G77" i="5"/>
  <c r="G92" i="5" s="1"/>
  <c r="H77" i="5"/>
  <c r="C77" i="5"/>
  <c r="C92" i="5" s="1"/>
  <c r="D70" i="5"/>
  <c r="E70" i="5"/>
  <c r="F70" i="5"/>
  <c r="G70" i="5"/>
  <c r="H70" i="5"/>
  <c r="C70" i="5"/>
  <c r="D65" i="5"/>
  <c r="E65" i="5"/>
  <c r="F65" i="5"/>
  <c r="G65" i="5"/>
  <c r="H65" i="5"/>
  <c r="C65" i="5"/>
  <c r="D58" i="5"/>
  <c r="E58" i="5"/>
  <c r="F58" i="5"/>
  <c r="G58" i="5"/>
  <c r="H58" i="5"/>
  <c r="C58" i="5"/>
  <c r="D56" i="5"/>
  <c r="E56" i="5"/>
  <c r="F56" i="5"/>
  <c r="G56" i="5"/>
  <c r="H56" i="5"/>
  <c r="C56" i="5"/>
  <c r="C71" i="5" s="1"/>
  <c r="D49" i="5"/>
  <c r="E49" i="5"/>
  <c r="F49" i="5"/>
  <c r="G49" i="5"/>
  <c r="H49" i="5"/>
  <c r="C49" i="5"/>
  <c r="D43" i="5"/>
  <c r="E43" i="5"/>
  <c r="F43" i="5"/>
  <c r="G43" i="5"/>
  <c r="H43" i="5"/>
  <c r="C43" i="5"/>
  <c r="D35" i="5"/>
  <c r="E35" i="5"/>
  <c r="F35" i="5"/>
  <c r="G35" i="5"/>
  <c r="H35" i="5"/>
  <c r="C35" i="5"/>
  <c r="D33" i="5"/>
  <c r="E33" i="5"/>
  <c r="F33" i="5"/>
  <c r="G33" i="5"/>
  <c r="G50" i="5" s="1"/>
  <c r="H33" i="5"/>
  <c r="C33" i="5"/>
  <c r="C50" i="5" s="1"/>
  <c r="D27" i="5"/>
  <c r="E27" i="5"/>
  <c r="F27" i="5"/>
  <c r="G27" i="5"/>
  <c r="H27" i="5"/>
  <c r="C27" i="5"/>
  <c r="D21" i="5"/>
  <c r="E21" i="5"/>
  <c r="F21" i="5"/>
  <c r="G21" i="5"/>
  <c r="H21" i="5"/>
  <c r="C21" i="5"/>
  <c r="D14" i="5"/>
  <c r="E14" i="5"/>
  <c r="F14" i="5"/>
  <c r="G14" i="5"/>
  <c r="H14" i="5"/>
  <c r="C14" i="5"/>
  <c r="D12" i="5"/>
  <c r="E12" i="5"/>
  <c r="F12" i="5"/>
  <c r="G12" i="5"/>
  <c r="H12" i="5"/>
  <c r="C12" i="5"/>
  <c r="C28" i="5" s="1"/>
  <c r="C218" i="5" s="1"/>
  <c r="D215" i="4"/>
  <c r="E215" i="4"/>
  <c r="F215" i="4"/>
  <c r="G215" i="4"/>
  <c r="H215" i="4"/>
  <c r="C215" i="4"/>
  <c r="D210" i="4"/>
  <c r="E210" i="4"/>
  <c r="F210" i="4"/>
  <c r="G210" i="4"/>
  <c r="H210" i="4"/>
  <c r="C210" i="4"/>
  <c r="D203" i="4"/>
  <c r="E203" i="4"/>
  <c r="F203" i="4"/>
  <c r="G203" i="4"/>
  <c r="H203" i="4"/>
  <c r="C203" i="4"/>
  <c r="D201" i="4"/>
  <c r="E201" i="4"/>
  <c r="F201" i="4"/>
  <c r="G201" i="4"/>
  <c r="H201" i="4"/>
  <c r="C201" i="4"/>
  <c r="C216" i="4" s="1"/>
  <c r="D194" i="4"/>
  <c r="E194" i="4"/>
  <c r="F194" i="4"/>
  <c r="G194" i="4"/>
  <c r="H194" i="4"/>
  <c r="C194" i="4"/>
  <c r="D188" i="4"/>
  <c r="E188" i="4"/>
  <c r="F188" i="4"/>
  <c r="G188" i="4"/>
  <c r="H188" i="4"/>
  <c r="C188" i="4"/>
  <c r="D182" i="4"/>
  <c r="E182" i="4"/>
  <c r="F182" i="4"/>
  <c r="G182" i="4"/>
  <c r="H182" i="4"/>
  <c r="C182" i="4"/>
  <c r="D180" i="4"/>
  <c r="E180" i="4"/>
  <c r="F180" i="4"/>
  <c r="G180" i="4"/>
  <c r="H180" i="4"/>
  <c r="C180" i="4"/>
  <c r="C195" i="4" s="1"/>
  <c r="D174" i="4"/>
  <c r="E174" i="4"/>
  <c r="F174" i="4"/>
  <c r="G174" i="4"/>
  <c r="H174" i="4"/>
  <c r="C174" i="4"/>
  <c r="D169" i="4"/>
  <c r="E169" i="4"/>
  <c r="F169" i="4"/>
  <c r="G169" i="4"/>
  <c r="H169" i="4"/>
  <c r="C169" i="4"/>
  <c r="D161" i="4"/>
  <c r="E161" i="4"/>
  <c r="F161" i="4"/>
  <c r="G161" i="4"/>
  <c r="H161" i="4"/>
  <c r="C161" i="4"/>
  <c r="D159" i="4"/>
  <c r="E159" i="4"/>
  <c r="F159" i="4"/>
  <c r="G159" i="4"/>
  <c r="H159" i="4"/>
  <c r="C159" i="4"/>
  <c r="C175" i="4" s="1"/>
  <c r="D152" i="4"/>
  <c r="E152" i="4"/>
  <c r="F152" i="4"/>
  <c r="G152" i="4"/>
  <c r="H152" i="4"/>
  <c r="C152" i="4"/>
  <c r="D146" i="4"/>
  <c r="E146" i="4"/>
  <c r="F146" i="4"/>
  <c r="G146" i="4"/>
  <c r="H146" i="4"/>
  <c r="C146" i="4"/>
  <c r="D140" i="4"/>
  <c r="E140" i="4"/>
  <c r="F140" i="4"/>
  <c r="G140" i="4"/>
  <c r="H140" i="4"/>
  <c r="C140" i="4"/>
  <c r="D138" i="4"/>
  <c r="E138" i="4"/>
  <c r="F138" i="4"/>
  <c r="G138" i="4"/>
  <c r="H138" i="4"/>
  <c r="C138" i="4"/>
  <c r="C153" i="4" s="1"/>
  <c r="D131" i="4"/>
  <c r="E131" i="4"/>
  <c r="F131" i="4"/>
  <c r="G131" i="4"/>
  <c r="H131" i="4"/>
  <c r="C131" i="4"/>
  <c r="D125" i="4"/>
  <c r="E125" i="4"/>
  <c r="F125" i="4"/>
  <c r="G125" i="4"/>
  <c r="H125" i="4"/>
  <c r="C125" i="4"/>
  <c r="D119" i="4"/>
  <c r="E119" i="4"/>
  <c r="F119" i="4"/>
  <c r="G119" i="4"/>
  <c r="H119" i="4"/>
  <c r="C119" i="4"/>
  <c r="E117" i="4"/>
  <c r="F117" i="4"/>
  <c r="G117" i="4"/>
  <c r="H117" i="4"/>
  <c r="D117" i="4"/>
  <c r="C117" i="4"/>
  <c r="C132" i="4" s="1"/>
  <c r="D110" i="4"/>
  <c r="E110" i="4"/>
  <c r="F110" i="4"/>
  <c r="G110" i="4"/>
  <c r="H110" i="4"/>
  <c r="C110" i="4"/>
  <c r="D105" i="4"/>
  <c r="E105" i="4"/>
  <c r="F105" i="4"/>
  <c r="G105" i="4"/>
  <c r="H105" i="4"/>
  <c r="C105" i="4"/>
  <c r="D99" i="4"/>
  <c r="E99" i="4"/>
  <c r="F99" i="4"/>
  <c r="G99" i="4"/>
  <c r="H99" i="4"/>
  <c r="C99" i="4"/>
  <c r="E97" i="4"/>
  <c r="F97" i="4"/>
  <c r="G97" i="4"/>
  <c r="G111" i="4" s="1"/>
  <c r="H97" i="4"/>
  <c r="D97" i="4"/>
  <c r="C97" i="4"/>
  <c r="C111" i="4" s="1"/>
  <c r="D91" i="4"/>
  <c r="E91" i="4"/>
  <c r="F91" i="4"/>
  <c r="G91" i="4"/>
  <c r="H91" i="4"/>
  <c r="C91" i="4"/>
  <c r="D86" i="4"/>
  <c r="E86" i="4"/>
  <c r="F86" i="4"/>
  <c r="G86" i="4"/>
  <c r="H86" i="4"/>
  <c r="C86" i="4"/>
  <c r="D79" i="4"/>
  <c r="E79" i="4"/>
  <c r="F79" i="4"/>
  <c r="G79" i="4"/>
  <c r="H79" i="4"/>
  <c r="C79" i="4"/>
  <c r="D77" i="4"/>
  <c r="E77" i="4"/>
  <c r="F77" i="4"/>
  <c r="G77" i="4"/>
  <c r="G92" i="4" s="1"/>
  <c r="H77" i="4"/>
  <c r="C77" i="4"/>
  <c r="C92" i="4" s="1"/>
  <c r="D70" i="4"/>
  <c r="E70" i="4"/>
  <c r="F70" i="4"/>
  <c r="G70" i="4"/>
  <c r="H70" i="4"/>
  <c r="C70" i="4"/>
  <c r="D65" i="4"/>
  <c r="E65" i="4"/>
  <c r="F65" i="4"/>
  <c r="G65" i="4"/>
  <c r="H65" i="4"/>
  <c r="C65" i="4"/>
  <c r="D58" i="4"/>
  <c r="E58" i="4"/>
  <c r="F58" i="4"/>
  <c r="G58" i="4"/>
  <c r="H58" i="4"/>
  <c r="C58" i="4"/>
  <c r="D56" i="4"/>
  <c r="E56" i="4"/>
  <c r="F56" i="4"/>
  <c r="G56" i="4"/>
  <c r="G71" i="4" s="1"/>
  <c r="H56" i="4"/>
  <c r="C56" i="4"/>
  <c r="C71" i="4" s="1"/>
  <c r="D49" i="4"/>
  <c r="E49" i="4"/>
  <c r="F49" i="4"/>
  <c r="G49" i="4"/>
  <c r="H49" i="4"/>
  <c r="C49" i="4"/>
  <c r="D43" i="4"/>
  <c r="E43" i="4"/>
  <c r="F43" i="4"/>
  <c r="G43" i="4"/>
  <c r="H43" i="4"/>
  <c r="C43" i="4"/>
  <c r="D35" i="4"/>
  <c r="E35" i="4"/>
  <c r="F35" i="4"/>
  <c r="G35" i="4"/>
  <c r="H35" i="4"/>
  <c r="C35" i="4"/>
  <c r="D33" i="4"/>
  <c r="E33" i="4"/>
  <c r="F33" i="4"/>
  <c r="G33" i="4"/>
  <c r="H33" i="4"/>
  <c r="C33" i="4"/>
  <c r="C50" i="4" s="1"/>
  <c r="D27" i="4"/>
  <c r="E27" i="4"/>
  <c r="F27" i="4"/>
  <c r="G27" i="4"/>
  <c r="H27" i="4"/>
  <c r="C27" i="4"/>
  <c r="D21" i="4"/>
  <c r="E21" i="4"/>
  <c r="F21" i="4"/>
  <c r="G21" i="4"/>
  <c r="H21" i="4"/>
  <c r="C21" i="4"/>
  <c r="D14" i="4"/>
  <c r="E14" i="4"/>
  <c r="F14" i="4"/>
  <c r="G14" i="4"/>
  <c r="H14" i="4"/>
  <c r="C14" i="4"/>
  <c r="D12" i="4"/>
  <c r="E12" i="4"/>
  <c r="F12" i="4"/>
  <c r="G12" i="4"/>
  <c r="H12" i="4"/>
  <c r="C12" i="4"/>
  <c r="C28" i="4" s="1"/>
  <c r="C217" i="4" s="1"/>
  <c r="M116" i="5"/>
  <c r="G71" i="5" l="1"/>
  <c r="G218" i="5" s="1"/>
  <c r="G176" i="5"/>
  <c r="G195" i="4"/>
  <c r="G217" i="5"/>
  <c r="G216" i="4"/>
  <c r="G196" i="5"/>
  <c r="G175" i="4"/>
  <c r="G154" i="5"/>
  <c r="G153" i="4"/>
  <c r="G133" i="5"/>
  <c r="G132" i="4"/>
  <c r="G112" i="5"/>
  <c r="G28" i="4"/>
  <c r="G50" i="4"/>
  <c r="G217" i="4" l="1"/>
</calcChain>
</file>

<file path=xl/sharedStrings.xml><?xml version="1.0" encoding="utf-8"?>
<sst xmlns="http://schemas.openxmlformats.org/spreadsheetml/2006/main" count="981" uniqueCount="245">
  <si>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</si>
  <si>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</si>
  <si>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</si>
  <si>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</si>
  <si>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</si>
  <si>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</si>
  <si>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</si>
  <si>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</si>
  <si>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</si>
  <si>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</si>
  <si>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</si>
  <si>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Дети 1-3 лет</t>
  </si>
  <si>
    <t>День 1</t>
  </si>
  <si>
    <t>ЗАВТРАК</t>
  </si>
  <si>
    <t>5/4</t>
  </si>
  <si>
    <t>Каша манная молочная с маслом сливочным</t>
  </si>
  <si>
    <t>150</t>
  </si>
  <si>
    <t>204</t>
  </si>
  <si>
    <t>Масло (порциями)</t>
  </si>
  <si>
    <t>5</t>
  </si>
  <si>
    <t>117</t>
  </si>
  <si>
    <t>Батон нарезной</t>
  </si>
  <si>
    <t>20</t>
  </si>
  <si>
    <t>411</t>
  </si>
  <si>
    <t>Кофейный напиток</t>
  </si>
  <si>
    <t>180</t>
  </si>
  <si>
    <t>ЗАВТРАК 2</t>
  </si>
  <si>
    <t>134</t>
  </si>
  <si>
    <t>Сок вишневый</t>
  </si>
  <si>
    <t>140</t>
  </si>
  <si>
    <t>ОБЕД</t>
  </si>
  <si>
    <t>б/н</t>
  </si>
  <si>
    <t>Огурец</t>
  </si>
  <si>
    <t>70</t>
  </si>
  <si>
    <t>99</t>
  </si>
  <si>
    <t>СУП КАРТОФЕЛЬНЫЙ С ГОРОХОМ И ГРЕНКАМИ</t>
  </si>
  <si>
    <t>255</t>
  </si>
  <si>
    <t>Котлеты или биточки рыбные запеченные</t>
  </si>
  <si>
    <t>50</t>
  </si>
  <si>
    <t>264</t>
  </si>
  <si>
    <t>Картофель запеченный в сметанном соусе</t>
  </si>
  <si>
    <t>80</t>
  </si>
  <si>
    <t>6/10</t>
  </si>
  <si>
    <t>Компот из сухофруктов</t>
  </si>
  <si>
    <t>879</t>
  </si>
  <si>
    <t>Хлеб ржаной</t>
  </si>
  <si>
    <t>40</t>
  </si>
  <si>
    <t>УПЛОТНЕННЫЙ ПОЛДНИК</t>
  </si>
  <si>
    <t>21.1</t>
  </si>
  <si>
    <t>Макароны с сыром</t>
  </si>
  <si>
    <t>90</t>
  </si>
  <si>
    <t>385</t>
  </si>
  <si>
    <t>Ватрушка с творогом</t>
  </si>
  <si>
    <t>60</t>
  </si>
  <si>
    <t>ИТОГО ЗА ДЕНЬ:</t>
  </si>
  <si>
    <t>День 2</t>
  </si>
  <si>
    <t>781</t>
  </si>
  <si>
    <t>Суп молочный с макаронными изделиями</t>
  </si>
  <si>
    <t>200</t>
  </si>
  <si>
    <t>156</t>
  </si>
  <si>
    <t>Бутерброды с джемом или повидлом</t>
  </si>
  <si>
    <t>864</t>
  </si>
  <si>
    <t>Чай с сахаром</t>
  </si>
  <si>
    <t>368г</t>
  </si>
  <si>
    <t>Бананы свежие</t>
  </si>
  <si>
    <t>92</t>
  </si>
  <si>
    <t>Сельдь</t>
  </si>
  <si>
    <t>479</t>
  </si>
  <si>
    <t>Сметана</t>
  </si>
  <si>
    <t>136</t>
  </si>
  <si>
    <t>Борщ с капустой и картофелем</t>
  </si>
  <si>
    <t>172</t>
  </si>
  <si>
    <t>Картофель отварной</t>
  </si>
  <si>
    <t>71</t>
  </si>
  <si>
    <t>Котлеты, биточки, шницели</t>
  </si>
  <si>
    <t>127</t>
  </si>
  <si>
    <t>Компот из свежезамороженых ягод</t>
  </si>
  <si>
    <t>443</t>
  </si>
  <si>
    <t>Вареники  с картофелем из полуфабриката промышленного производства</t>
  </si>
  <si>
    <t>332</t>
  </si>
  <si>
    <t>Кисель из концентрата на плодовых или ягодных экстрактах</t>
  </si>
  <si>
    <t>118</t>
  </si>
  <si>
    <t>30</t>
  </si>
  <si>
    <t>54</t>
  </si>
  <si>
    <t>Икра свекольная или морковная</t>
  </si>
  <si>
    <t>День 3</t>
  </si>
  <si>
    <t>4/4</t>
  </si>
  <si>
    <t>Каша кукурузная молочная с маслом сливочным</t>
  </si>
  <si>
    <t>868</t>
  </si>
  <si>
    <t>Чай с молоком</t>
  </si>
  <si>
    <t>368д</t>
  </si>
  <si>
    <t>10/3</t>
  </si>
  <si>
    <t>Морковь тушеная</t>
  </si>
  <si>
    <t>478</t>
  </si>
  <si>
    <t>Суп с фрикадельками</t>
  </si>
  <si>
    <t>130</t>
  </si>
  <si>
    <t>245</t>
  </si>
  <si>
    <t>Рыба припущенная</t>
  </si>
  <si>
    <t>194</t>
  </si>
  <si>
    <t>Рис отварной</t>
  </si>
  <si>
    <t>2/10</t>
  </si>
  <si>
    <t>Компот из яблок и изюма</t>
  </si>
  <si>
    <t>89</t>
  </si>
  <si>
    <t>Рагу овощное с курицей</t>
  </si>
  <si>
    <t>276</t>
  </si>
  <si>
    <t>Напиток яблочно-лимонный</t>
  </si>
  <si>
    <t>491</t>
  </si>
  <si>
    <t>Ватрушка с джемом</t>
  </si>
  <si>
    <t>День 4</t>
  </si>
  <si>
    <t>94</t>
  </si>
  <si>
    <t>119.1</t>
  </si>
  <si>
    <t>25</t>
  </si>
  <si>
    <t>205</t>
  </si>
  <si>
    <t>Сыр (порциями)</t>
  </si>
  <si>
    <t>10</t>
  </si>
  <si>
    <t>4</t>
  </si>
  <si>
    <t>Горошек зеленый отварной</t>
  </si>
  <si>
    <t>45</t>
  </si>
  <si>
    <t>Свекольник</t>
  </si>
  <si>
    <t>377</t>
  </si>
  <si>
    <t>Голубцы ленивые</t>
  </si>
  <si>
    <t>160</t>
  </si>
  <si>
    <t>Компот из свежезамороженных ягод</t>
  </si>
  <si>
    <t>212</t>
  </si>
  <si>
    <t>Лапшевник с творогом</t>
  </si>
  <si>
    <t>Какао с молоком</t>
  </si>
  <si>
    <t>327</t>
  </si>
  <si>
    <t>День 5</t>
  </si>
  <si>
    <t>131</t>
  </si>
  <si>
    <t>Каша рисовая молочная</t>
  </si>
  <si>
    <t>180/4</t>
  </si>
  <si>
    <t>399г</t>
  </si>
  <si>
    <t>Сок яблочный</t>
  </si>
  <si>
    <t>165</t>
  </si>
  <si>
    <t>ПОМИДОР</t>
  </si>
  <si>
    <t>159</t>
  </si>
  <si>
    <t>Суп с рыбными консервами</t>
  </si>
  <si>
    <t>522</t>
  </si>
  <si>
    <t>Жаркое по-домашнему</t>
  </si>
  <si>
    <t>100</t>
  </si>
  <si>
    <t>398.1</t>
  </si>
  <si>
    <t>Вареники с творожным  фаршем с маслом</t>
  </si>
  <si>
    <t>120</t>
  </si>
  <si>
    <t>536</t>
  </si>
  <si>
    <t>День 6</t>
  </si>
  <si>
    <t>Каша молочная "Дружба"</t>
  </si>
  <si>
    <t>119.2</t>
  </si>
  <si>
    <t>35</t>
  </si>
  <si>
    <t>399ж</t>
  </si>
  <si>
    <t>Сок виноградный</t>
  </si>
  <si>
    <t>Кукуруза консервированная</t>
  </si>
  <si>
    <t>76</t>
  </si>
  <si>
    <t>БОРЩ ИЗ СВЕЖЕЙ КАПУСТЫ С КАРТОФЕЛЕМ И СМЕТАНОЙ С ДОБАВЛЕНИЕМ МОРСКОЙ КАПУСТЫ</t>
  </si>
  <si>
    <t>395.1</t>
  </si>
  <si>
    <t>Пельмени отварные с маслом</t>
  </si>
  <si>
    <t>348</t>
  </si>
  <si>
    <t>Компот из свежих плодов</t>
  </si>
  <si>
    <t>338</t>
  </si>
  <si>
    <t>Овощи тушеные</t>
  </si>
  <si>
    <t>273</t>
  </si>
  <si>
    <t>Мясо отварное</t>
  </si>
  <si>
    <t>40/8</t>
  </si>
  <si>
    <t>Сосиски отварные</t>
  </si>
  <si>
    <t>День 7</t>
  </si>
  <si>
    <t>316</t>
  </si>
  <si>
    <t>Каша пшеничная молочная</t>
  </si>
  <si>
    <t>399д</t>
  </si>
  <si>
    <t>Сок абрикосовый</t>
  </si>
  <si>
    <t>336</t>
  </si>
  <si>
    <t>Капуста тушеная (гарнир)</t>
  </si>
  <si>
    <t>85</t>
  </si>
  <si>
    <t>Суп картофельный с клецками</t>
  </si>
  <si>
    <t>102</t>
  </si>
  <si>
    <t>Мясо отварное тушеное с картофелем подомашнему</t>
  </si>
  <si>
    <t>110</t>
  </si>
  <si>
    <t>67</t>
  </si>
  <si>
    <t>Каша гречневая рассыпчатая</t>
  </si>
  <si>
    <t>609</t>
  </si>
  <si>
    <t>Печенье</t>
  </si>
  <si>
    <t>День 8</t>
  </si>
  <si>
    <t>272</t>
  </si>
  <si>
    <t>Каша из хлопьев овсяных «Геркулес» жидкая</t>
  </si>
  <si>
    <t>865</t>
  </si>
  <si>
    <t>Чай с вареньем, джемом или медом</t>
  </si>
  <si>
    <t>170</t>
  </si>
  <si>
    <t>368</t>
  </si>
  <si>
    <t>Яблоки свежие</t>
  </si>
  <si>
    <t>33</t>
  </si>
  <si>
    <t>Свекла тушеная</t>
  </si>
  <si>
    <t>871</t>
  </si>
  <si>
    <t>Щи из свежей капусты с картофелем</t>
  </si>
  <si>
    <t>285</t>
  </si>
  <si>
    <t>Тефтели мясные (полуфабрикат промышленного производства)</t>
  </si>
  <si>
    <t>ОВОЩИ ТУШЕНЫЕ</t>
  </si>
  <si>
    <t>Сырники творожные, запеченные</t>
  </si>
  <si>
    <t>65</t>
  </si>
  <si>
    <t>867</t>
  </si>
  <si>
    <t>Чай с лимоном</t>
  </si>
  <si>
    <t>День 9</t>
  </si>
  <si>
    <t>11/4</t>
  </si>
  <si>
    <t>Каша пшенная молочная с маслом сливочным</t>
  </si>
  <si>
    <t>Икра кабачковая</t>
  </si>
  <si>
    <t>769</t>
  </si>
  <si>
    <t>Суп крестьянский с крупой</t>
  </si>
  <si>
    <t>154</t>
  </si>
  <si>
    <t>Запеканка морковная с творогом</t>
  </si>
  <si>
    <t>Какао-напиток на молоке</t>
  </si>
  <si>
    <t>490</t>
  </si>
  <si>
    <t>Молоко сгущенное</t>
  </si>
  <si>
    <t>Груши свежие</t>
  </si>
  <si>
    <t>День 10</t>
  </si>
  <si>
    <t>2/4</t>
  </si>
  <si>
    <t>Каша гречневая молочная с маслом сливочным</t>
  </si>
  <si>
    <t>245(1)</t>
  </si>
  <si>
    <t>Рассольник ленинградский</t>
  </si>
  <si>
    <t>174</t>
  </si>
  <si>
    <t>Пюре картофельное</t>
  </si>
  <si>
    <t>104</t>
  </si>
  <si>
    <t>Печень по-строгановски</t>
  </si>
  <si>
    <t>85д</t>
  </si>
  <si>
    <t>Сок апельсиновый, вырабатываемый промышленностью, натуральный</t>
  </si>
  <si>
    <t>607.3</t>
  </si>
  <si>
    <t>Рыба запеченая с картофелем по-русски из промышленного филе</t>
  </si>
  <si>
    <t>470</t>
  </si>
  <si>
    <t>Булочка дорожная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</si>
  <si>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</si>
  <si>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</si>
  <si>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</si>
  <si>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Дети 3-7 лет</t>
  </si>
  <si>
    <t>6</t>
  </si>
  <si>
    <t>250</t>
  </si>
  <si>
    <t>230</t>
  </si>
  <si>
    <t>15</t>
  </si>
  <si>
    <t>250/5</t>
  </si>
  <si>
    <t>Напиток кисломолочный варенец</t>
  </si>
  <si>
    <t>Суп молочный с крупой гречневой</t>
  </si>
  <si>
    <t>Бутерброды с маслом</t>
  </si>
  <si>
    <t>Яблоко  свежее</t>
  </si>
  <si>
    <t>Яблоко свежее</t>
  </si>
  <si>
    <t>Фрукты цитрусовые (апельсин, мандарин)</t>
  </si>
  <si>
    <t>Пюре овощное</t>
  </si>
  <si>
    <t>Соус молочный (сладкий)</t>
  </si>
  <si>
    <t>Йогурт питьевой</t>
  </si>
  <si>
    <t>Напиток из шиповника</t>
  </si>
  <si>
    <t>Молоко кипяченное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</si>
</sst>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 wrapText="1"/>
    </xf>
    <xf numFmtId="1" fontId="1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0" fillId="0" borderId="14" xfId="0" applyBorder="1"/>
    <xf numFmtId="0" fontId="1" fillId="0" borderId="18" xfId="0" applyFont="1" applyBorder="1"/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0" fillId="0" borderId="14" xfId="0" applyBorder="1" applyAlignment="1">
      <alignment horizontal="left"/>
    </xf>
    <xf numFmtId="2" fontId="1" fillId="2" borderId="1" xfId="0" applyNumberFormat="1" applyFont="1" applyFill="1" applyBorder="1" applyAlignment="1">
      <alignment horizontal="center" wrapText="1"/>
    </xf>
    <xf numFmtId="0" fontId="1" fillId="3" borderId="12" xfId="0" applyFont="1" applyFill="1" applyBorder="1"/>
    <xf numFmtId="0" fontId="0" fillId="3" borderId="13" xfId="0" applyFill="1" applyBorder="1" applyAlignment="1">
      <alignment wrapText="1"/>
    </xf>
    <xf numFmtId="2" fontId="0" fillId="3" borderId="13" xfId="0" applyNumberFormat="1" applyFill="1" applyBorder="1" applyAlignment="1">
      <alignment horizontal="center"/>
    </xf>
    <xf numFmtId="2" fontId="0" fillId="3" borderId="13" xfId="0" applyNumberFormat="1" applyFill="1" applyBorder="1" applyAlignment="1">
      <alignment horizontal="right"/>
    </xf>
    <xf numFmtId="0" fontId="0" fillId="3" borderId="14" xfId="0" applyFill="1" applyBorder="1"/>
    <xf numFmtId="0" fontId="0" fillId="3" borderId="0" xfId="0" applyFill="1"/>
    <xf numFmtId="0" fontId="1" fillId="0" borderId="12" xfId="0" applyFont="1" applyBorder="1"/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right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7" xfId="0" applyFont="1" applyFill="1" applyBorder="1"/>
    <xf numFmtId="0" fontId="0" fillId="3" borderId="8" xfId="0" applyFill="1" applyBorder="1" applyAlignment="1">
      <alignment wrapText="1"/>
    </xf>
    <xf numFmtId="0" fontId="0" fillId="3" borderId="8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8" xfId="0" applyFill="1" applyBorder="1"/>
    <xf numFmtId="0" fontId="0" fillId="0" borderId="13" xfId="0" applyBorder="1" applyAlignment="1">
      <alignment horizontal="right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wrapText="1"/>
    </xf>
    <xf numFmtId="0" fontId="0" fillId="0" borderId="0" xfId="0" applyNumberFormat="1" applyAlignment="1">
      <alignment horizontal="right" vertical="center" wrapText="1"/>
    </xf>
    <xf numFmtId="0" fontId="1" fillId="0" borderId="8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1" fillId="0" borderId="12" xfId="0" applyFont="1" applyBorder="1" applyAlignment="1">
      <alignment wrapText="1"/>
    </xf>
    <xf numFmtId="2" fontId="1" fillId="0" borderId="8" xfId="0" applyNumberFormat="1" applyFont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0" fontId="1" fillId="0" borderId="1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3" xfId="0" applyFont="1" applyBorder="1"/>
    <xf numFmtId="0" fontId="1" fillId="0" borderId="11" xfId="0" applyFont="1" applyBorder="1"/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20"/>
  <sheetViews>
    <sheetView topLeftCell="B15" zoomScale="115" zoomScaleNormal="115" workbookViewId="0">
      <selection activeCell="N166" sqref="N163:N166"/>
    </sheetView>
  </sheetViews>
  <sheetFormatPr defaultRowHeight="12.75" x14ac:dyDescent="0.2"/>
  <cols>
    <col min="1" max="1" width="11" customWidth="1"/>
    <col min="2" max="2" width="41.7109375" style="9" customWidth="1"/>
    <col min="3" max="3" width="10.7109375" style="16" customWidth="1"/>
    <col min="4" max="6" width="10.7109375" style="21" customWidth="1"/>
    <col min="7" max="7" width="17" style="65" customWidth="1"/>
    <col min="8" max="8" width="15.7109375" style="65" customWidth="1"/>
    <col min="9" max="9" width="15.7109375" customWidth="1"/>
    <col min="10" max="12" width="7.7109375" style="57" customWidth="1"/>
    <col min="13" max="99" width="9.140625" style="57"/>
  </cols>
  <sheetData>
    <row r="1" spans="1:99" s="1" customFormat="1" x14ac:dyDescent="0.2">
      <c r="A1" s="5"/>
      <c r="C1" s="3"/>
      <c r="D1" s="17"/>
      <c r="E1" s="17"/>
      <c r="F1" s="17"/>
      <c r="G1" s="60"/>
      <c r="H1" s="60"/>
      <c r="I1" s="4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</row>
    <row r="2" spans="1:99" s="1" customFormat="1" x14ac:dyDescent="0.2">
      <c r="A2" s="2"/>
      <c r="C2" s="3"/>
      <c r="D2" s="17"/>
      <c r="E2" s="17"/>
      <c r="F2" s="17"/>
      <c r="G2" s="60"/>
      <c r="H2" s="60"/>
      <c r="I2" s="4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</row>
    <row r="3" spans="1:99" s="1" customFormat="1" ht="25.5" x14ac:dyDescent="0.2">
      <c r="A3" s="2" t="s">
        <v>0</v>
      </c>
      <c r="B3" s="1" t="s">
        <v>228</v>
      </c>
      <c r="C3" s="3"/>
      <c r="D3" s="17"/>
      <c r="E3" s="17"/>
      <c r="F3" s="17"/>
      <c r="G3" s="60"/>
      <c r="H3" s="60"/>
      <c r="I3" s="4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</row>
    <row r="4" spans="1:99" s="1" customFormat="1" ht="13.5" thickBot="1" x14ac:dyDescent="0.25">
      <c r="A4" s="5"/>
      <c r="C4" s="3"/>
      <c r="D4" s="17"/>
      <c r="E4" s="17"/>
      <c r="F4" s="17"/>
      <c r="G4" s="60"/>
      <c r="H4" s="60"/>
      <c r="I4" s="4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</row>
    <row r="5" spans="1:99" s="6" customFormat="1" ht="33" customHeight="1" x14ac:dyDescent="0.2">
      <c r="A5" s="74" t="s">
        <v>2</v>
      </c>
      <c r="B5" s="76" t="s">
        <v>3</v>
      </c>
      <c r="C5" s="78" t="s">
        <v>4</v>
      </c>
      <c r="D5" s="80" t="s">
        <v>1</v>
      </c>
      <c r="E5" s="80"/>
      <c r="F5" s="80"/>
      <c r="G5" s="81" t="s">
        <v>8</v>
      </c>
      <c r="H5" s="83" t="s">
        <v>9</v>
      </c>
      <c r="I5" s="85" t="s">
        <v>10</v>
      </c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</row>
    <row r="6" spans="1:99" s="7" customFormat="1" ht="13.5" thickBot="1" x14ac:dyDescent="0.25">
      <c r="A6" s="75"/>
      <c r="B6" s="77"/>
      <c r="C6" s="79"/>
      <c r="D6" s="18" t="s">
        <v>5</v>
      </c>
      <c r="E6" s="18" t="s">
        <v>6</v>
      </c>
      <c r="F6" s="18" t="s">
        <v>7</v>
      </c>
      <c r="G6" s="82"/>
      <c r="H6" s="84"/>
      <c r="I6" s="86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</row>
    <row r="7" spans="1:99" s="8" customFormat="1" x14ac:dyDescent="0.2">
      <c r="A7" s="71" t="s">
        <v>12</v>
      </c>
      <c r="B7" s="72"/>
      <c r="C7" s="72"/>
      <c r="D7" s="72"/>
      <c r="E7" s="72"/>
      <c r="F7" s="72"/>
      <c r="G7" s="72"/>
      <c r="H7" s="72"/>
      <c r="I7" s="73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</row>
    <row r="8" spans="1:99" x14ac:dyDescent="0.2">
      <c r="A8" s="10" t="s">
        <v>13</v>
      </c>
      <c r="B8" s="11" t="s">
        <v>15</v>
      </c>
      <c r="C8" s="14" t="s">
        <v>58</v>
      </c>
      <c r="D8" s="19">
        <v>3.4</v>
      </c>
      <c r="E8" s="19">
        <v>7.16</v>
      </c>
      <c r="F8" s="19">
        <v>24.7</v>
      </c>
      <c r="G8" s="52">
        <v>191.56</v>
      </c>
      <c r="H8" s="52">
        <v>2.08</v>
      </c>
      <c r="I8" s="12" t="s">
        <v>14</v>
      </c>
    </row>
    <row r="9" spans="1:99" x14ac:dyDescent="0.2">
      <c r="A9" s="10"/>
      <c r="B9" s="11" t="s">
        <v>18</v>
      </c>
      <c r="C9" s="14" t="s">
        <v>229</v>
      </c>
      <c r="D9" s="19">
        <v>0.03</v>
      </c>
      <c r="E9" s="19">
        <v>4.95</v>
      </c>
      <c r="F9" s="19">
        <v>0.05</v>
      </c>
      <c r="G9" s="52">
        <v>44.88</v>
      </c>
      <c r="H9" s="52">
        <v>0</v>
      </c>
      <c r="I9" s="12" t="s">
        <v>17</v>
      </c>
    </row>
    <row r="10" spans="1:99" x14ac:dyDescent="0.2">
      <c r="A10" s="10"/>
      <c r="B10" s="11" t="s">
        <v>21</v>
      </c>
      <c r="C10" s="14" t="s">
        <v>82</v>
      </c>
      <c r="D10" s="19">
        <v>1.5</v>
      </c>
      <c r="E10" s="19">
        <v>0.3</v>
      </c>
      <c r="F10" s="19">
        <v>14.73</v>
      </c>
      <c r="G10" s="52">
        <v>71.400000000000006</v>
      </c>
      <c r="H10" s="52">
        <v>0</v>
      </c>
      <c r="I10" s="12" t="s">
        <v>20</v>
      </c>
    </row>
    <row r="11" spans="1:99" x14ac:dyDescent="0.2">
      <c r="A11" s="10"/>
      <c r="B11" s="11" t="s">
        <v>24</v>
      </c>
      <c r="C11" s="14" t="s">
        <v>25</v>
      </c>
      <c r="D11" s="19">
        <v>2.48</v>
      </c>
      <c r="E11" s="19">
        <v>3.98</v>
      </c>
      <c r="F11" s="19">
        <v>18.07</v>
      </c>
      <c r="G11" s="52">
        <v>129.91</v>
      </c>
      <c r="H11" s="52">
        <v>1.98</v>
      </c>
      <c r="I11" s="12" t="s">
        <v>23</v>
      </c>
    </row>
    <row r="12" spans="1:99" s="39" customFormat="1" x14ac:dyDescent="0.2">
      <c r="A12" s="34"/>
      <c r="B12" s="35"/>
      <c r="C12" s="41">
        <f>C8+C9+C10+C11</f>
        <v>416</v>
      </c>
      <c r="D12" s="41">
        <f t="shared" ref="D12:H12" si="0">D8+D9+D10+D11</f>
        <v>7.41</v>
      </c>
      <c r="E12" s="41">
        <f t="shared" si="0"/>
        <v>16.39</v>
      </c>
      <c r="F12" s="41">
        <f t="shared" si="0"/>
        <v>57.550000000000004</v>
      </c>
      <c r="G12" s="42">
        <f t="shared" si="0"/>
        <v>437.75</v>
      </c>
      <c r="H12" s="42">
        <f t="shared" si="0"/>
        <v>4.0600000000000005</v>
      </c>
      <c r="I12" s="38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</row>
    <row r="13" spans="1:99" x14ac:dyDescent="0.2">
      <c r="A13" s="10" t="s">
        <v>26</v>
      </c>
      <c r="B13" s="11" t="s">
        <v>28</v>
      </c>
      <c r="C13" s="14" t="s">
        <v>25</v>
      </c>
      <c r="D13" s="19">
        <v>1.22</v>
      </c>
      <c r="E13" s="19">
        <v>0</v>
      </c>
      <c r="F13" s="19">
        <v>21.29</v>
      </c>
      <c r="G13" s="52">
        <v>92.54</v>
      </c>
      <c r="H13" s="52">
        <v>0</v>
      </c>
      <c r="I13" s="12" t="s">
        <v>27</v>
      </c>
    </row>
    <row r="14" spans="1:99" s="39" customFormat="1" x14ac:dyDescent="0.2">
      <c r="A14" s="34"/>
      <c r="B14" s="35"/>
      <c r="C14" s="41" t="str">
        <f>C13</f>
        <v>180</v>
      </c>
      <c r="D14" s="41">
        <f t="shared" ref="D14:H14" si="1">D13</f>
        <v>1.22</v>
      </c>
      <c r="E14" s="41">
        <f t="shared" si="1"/>
        <v>0</v>
      </c>
      <c r="F14" s="41">
        <f t="shared" si="1"/>
        <v>21.29</v>
      </c>
      <c r="G14" s="42">
        <f t="shared" si="1"/>
        <v>92.54</v>
      </c>
      <c r="H14" s="42">
        <f t="shared" si="1"/>
        <v>0</v>
      </c>
      <c r="I14" s="38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</row>
    <row r="15" spans="1:99" x14ac:dyDescent="0.2">
      <c r="A15" s="10" t="s">
        <v>30</v>
      </c>
      <c r="B15" s="11" t="s">
        <v>32</v>
      </c>
      <c r="C15" s="14" t="s">
        <v>33</v>
      </c>
      <c r="D15" s="19">
        <v>0.21</v>
      </c>
      <c r="E15" s="19">
        <v>0</v>
      </c>
      <c r="F15" s="19">
        <v>0.63</v>
      </c>
      <c r="G15" s="52">
        <v>3.43</v>
      </c>
      <c r="H15" s="52">
        <v>2.4500000000000002</v>
      </c>
      <c r="I15" s="12" t="s">
        <v>31</v>
      </c>
    </row>
    <row r="16" spans="1:99" ht="25.5" x14ac:dyDescent="0.2">
      <c r="A16" s="10"/>
      <c r="B16" s="11" t="s">
        <v>35</v>
      </c>
      <c r="C16" s="14" t="s">
        <v>58</v>
      </c>
      <c r="D16" s="19">
        <v>12.36</v>
      </c>
      <c r="E16" s="19">
        <v>8.18</v>
      </c>
      <c r="F16" s="19">
        <v>18</v>
      </c>
      <c r="G16" s="52">
        <v>185.34</v>
      </c>
      <c r="H16" s="52">
        <v>8.48</v>
      </c>
      <c r="I16" s="12" t="s">
        <v>34</v>
      </c>
    </row>
    <row r="17" spans="1:99" x14ac:dyDescent="0.2">
      <c r="A17" s="10"/>
      <c r="B17" s="11" t="s">
        <v>37</v>
      </c>
      <c r="C17" s="14" t="s">
        <v>41</v>
      </c>
      <c r="D17" s="19">
        <v>9.86</v>
      </c>
      <c r="E17" s="19">
        <v>9.69</v>
      </c>
      <c r="F17" s="19">
        <v>6.33</v>
      </c>
      <c r="G17" s="52">
        <v>131.62</v>
      </c>
      <c r="H17" s="52">
        <v>0.74399999999999999</v>
      </c>
      <c r="I17" s="12" t="s">
        <v>36</v>
      </c>
    </row>
    <row r="18" spans="1:99" x14ac:dyDescent="0.2">
      <c r="A18" s="10"/>
      <c r="B18" s="11" t="s">
        <v>40</v>
      </c>
      <c r="C18" s="14" t="s">
        <v>139</v>
      </c>
      <c r="D18" s="19">
        <v>1.51</v>
      </c>
      <c r="E18" s="19">
        <v>6.96</v>
      </c>
      <c r="F18" s="19">
        <v>22.47</v>
      </c>
      <c r="G18" s="52">
        <v>120.79</v>
      </c>
      <c r="H18" s="52">
        <v>20.059999999999999</v>
      </c>
      <c r="I18" s="12" t="s">
        <v>39</v>
      </c>
    </row>
    <row r="19" spans="1:99" x14ac:dyDescent="0.2">
      <c r="A19" s="10"/>
      <c r="B19" s="11" t="s">
        <v>43</v>
      </c>
      <c r="C19" s="14" t="s">
        <v>58</v>
      </c>
      <c r="D19" s="19">
        <v>1.1000000000000001</v>
      </c>
      <c r="E19" s="19">
        <v>0.22</v>
      </c>
      <c r="F19" s="19">
        <v>32.76</v>
      </c>
      <c r="G19" s="52">
        <v>135.44</v>
      </c>
      <c r="H19" s="52">
        <v>0.1</v>
      </c>
      <c r="I19" s="12" t="s">
        <v>42</v>
      </c>
    </row>
    <row r="20" spans="1:99" x14ac:dyDescent="0.2">
      <c r="A20" s="10"/>
      <c r="B20" s="11" t="s">
        <v>45</v>
      </c>
      <c r="C20" s="14" t="s">
        <v>38</v>
      </c>
      <c r="D20" s="19">
        <v>3.3</v>
      </c>
      <c r="E20" s="19">
        <v>0.6</v>
      </c>
      <c r="F20" s="19">
        <v>17.149999999999999</v>
      </c>
      <c r="G20" s="52">
        <v>90.5</v>
      </c>
      <c r="H20" s="52">
        <v>0</v>
      </c>
      <c r="I20" s="12" t="s">
        <v>44</v>
      </c>
    </row>
    <row r="21" spans="1:99" s="39" customFormat="1" x14ac:dyDescent="0.2">
      <c r="A21" s="34"/>
      <c r="B21" s="35"/>
      <c r="C21" s="41">
        <f>C15+C16+C17+C18+C19+C20</f>
        <v>700</v>
      </c>
      <c r="D21" s="41">
        <f t="shared" ref="D21:H21" si="2">D15+D16+D17+D18+D19+D20</f>
        <v>28.340000000000003</v>
      </c>
      <c r="E21" s="41">
        <f t="shared" si="2"/>
        <v>25.65</v>
      </c>
      <c r="F21" s="41">
        <f t="shared" si="2"/>
        <v>97.34</v>
      </c>
      <c r="G21" s="42">
        <f t="shared" si="2"/>
        <v>667.12</v>
      </c>
      <c r="H21" s="42">
        <f t="shared" si="2"/>
        <v>31.834</v>
      </c>
      <c r="I21" s="38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</row>
    <row r="22" spans="1:99" ht="38.25" x14ac:dyDescent="0.2">
      <c r="A22" s="66" t="s">
        <v>47</v>
      </c>
      <c r="B22" s="11" t="s">
        <v>49</v>
      </c>
      <c r="C22" s="14" t="s">
        <v>16</v>
      </c>
      <c r="D22" s="19">
        <v>8.6</v>
      </c>
      <c r="E22" s="19">
        <v>9.9</v>
      </c>
      <c r="F22" s="19">
        <v>32.1</v>
      </c>
      <c r="G22" s="52">
        <v>251.7</v>
      </c>
      <c r="H22" s="52">
        <v>0.36</v>
      </c>
      <c r="I22" s="12" t="s">
        <v>48</v>
      </c>
    </row>
    <row r="23" spans="1:99" x14ac:dyDescent="0.2">
      <c r="A23" s="10"/>
      <c r="B23" s="11" t="s">
        <v>21</v>
      </c>
      <c r="C23" s="14" t="s">
        <v>82</v>
      </c>
      <c r="D23" s="19">
        <v>1.5</v>
      </c>
      <c r="E23" s="19">
        <v>0.3</v>
      </c>
      <c r="F23" s="19">
        <v>14.73</v>
      </c>
      <c r="G23" s="52">
        <v>71.400000000000006</v>
      </c>
      <c r="H23" s="52">
        <v>0</v>
      </c>
      <c r="I23" s="12" t="s">
        <v>20</v>
      </c>
    </row>
    <row r="24" spans="1:99" x14ac:dyDescent="0.2">
      <c r="A24" s="10"/>
      <c r="B24" s="11" t="s">
        <v>234</v>
      </c>
      <c r="C24" s="14">
        <v>170</v>
      </c>
      <c r="D24" s="19">
        <v>5.22</v>
      </c>
      <c r="E24" s="19">
        <v>5.76</v>
      </c>
      <c r="F24" s="19">
        <v>7.2</v>
      </c>
      <c r="G24" s="52">
        <v>106.2</v>
      </c>
      <c r="H24" s="52">
        <v>1.26</v>
      </c>
      <c r="I24" s="12" t="s">
        <v>51</v>
      </c>
    </row>
    <row r="25" spans="1:99" x14ac:dyDescent="0.2">
      <c r="A25" s="10"/>
      <c r="B25" s="11" t="s">
        <v>52</v>
      </c>
      <c r="C25" s="14">
        <v>140</v>
      </c>
      <c r="D25" s="19">
        <v>7.86</v>
      </c>
      <c r="E25" s="19">
        <v>8.17</v>
      </c>
      <c r="F25" s="19">
        <v>24.83</v>
      </c>
      <c r="G25" s="52">
        <v>215.47</v>
      </c>
      <c r="H25" s="52">
        <v>3.7999999999999999E-2</v>
      </c>
      <c r="I25" s="12" t="s">
        <v>29</v>
      </c>
    </row>
    <row r="26" spans="1:99" x14ac:dyDescent="0.2">
      <c r="A26" s="10"/>
      <c r="B26" s="11"/>
      <c r="C26" s="14"/>
      <c r="D26" s="19"/>
      <c r="E26" s="19"/>
      <c r="F26" s="19"/>
      <c r="G26" s="52"/>
      <c r="H26" s="52"/>
      <c r="I26" s="12"/>
    </row>
    <row r="27" spans="1:99" s="39" customFormat="1" x14ac:dyDescent="0.2">
      <c r="A27" s="47"/>
      <c r="B27" s="48"/>
      <c r="C27" s="49">
        <f t="shared" ref="C27:H27" si="3">C22+C23+C24+C25+C26</f>
        <v>490</v>
      </c>
      <c r="D27" s="49">
        <f t="shared" si="3"/>
        <v>23.18</v>
      </c>
      <c r="E27" s="49">
        <f t="shared" si="3"/>
        <v>24.130000000000003</v>
      </c>
      <c r="F27" s="49">
        <f t="shared" si="3"/>
        <v>78.86</v>
      </c>
      <c r="G27" s="50">
        <f t="shared" si="3"/>
        <v>644.77</v>
      </c>
      <c r="H27" s="50">
        <f t="shared" si="3"/>
        <v>1.6580000000000001</v>
      </c>
      <c r="I27" s="51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</row>
    <row r="28" spans="1:99" s="8" customFormat="1" ht="13.5" thickBot="1" x14ac:dyDescent="0.25">
      <c r="A28" s="69" t="s">
        <v>54</v>
      </c>
      <c r="B28" s="70"/>
      <c r="C28" s="15">
        <f>SUM(C12+C14+C21+C27)</f>
        <v>1786</v>
      </c>
      <c r="D28" s="20">
        <v>60.309999999999995</v>
      </c>
      <c r="E28" s="20">
        <v>66.329999999999984</v>
      </c>
      <c r="F28" s="20">
        <v>258.15999999999997</v>
      </c>
      <c r="G28" s="61">
        <v>1857.22</v>
      </c>
      <c r="H28" s="61">
        <v>40.751999999999995</v>
      </c>
      <c r="I28" s="13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</row>
    <row r="29" spans="1:99" s="8" customFormat="1" x14ac:dyDescent="0.2">
      <c r="A29" s="71" t="s">
        <v>55</v>
      </c>
      <c r="B29" s="72"/>
      <c r="C29" s="72"/>
      <c r="D29" s="72"/>
      <c r="E29" s="72"/>
      <c r="F29" s="72"/>
      <c r="G29" s="72"/>
      <c r="H29" s="72"/>
      <c r="I29" s="73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</row>
    <row r="30" spans="1:99" x14ac:dyDescent="0.2">
      <c r="A30" s="10" t="s">
        <v>13</v>
      </c>
      <c r="B30" s="11" t="s">
        <v>57</v>
      </c>
      <c r="C30" s="14" t="s">
        <v>230</v>
      </c>
      <c r="D30" s="19">
        <v>10.77</v>
      </c>
      <c r="E30" s="19">
        <v>10.5</v>
      </c>
      <c r="F30" s="19">
        <v>27.35</v>
      </c>
      <c r="G30" s="52">
        <v>230.4</v>
      </c>
      <c r="H30" s="52">
        <v>1.2</v>
      </c>
      <c r="I30" s="12" t="s">
        <v>56</v>
      </c>
    </row>
    <row r="31" spans="1:99" x14ac:dyDescent="0.2">
      <c r="A31" s="10"/>
      <c r="B31" s="11" t="s">
        <v>60</v>
      </c>
      <c r="C31" s="14" t="s">
        <v>53</v>
      </c>
      <c r="D31" s="19">
        <v>2.6</v>
      </c>
      <c r="E31" s="19">
        <v>0.39</v>
      </c>
      <c r="F31" s="19">
        <v>30.43</v>
      </c>
      <c r="G31" s="52">
        <v>152.38999999999999</v>
      </c>
      <c r="H31" s="52">
        <v>0.52200000000000002</v>
      </c>
      <c r="I31" s="12" t="s">
        <v>59</v>
      </c>
    </row>
    <row r="32" spans="1:99" x14ac:dyDescent="0.2">
      <c r="A32" s="10"/>
      <c r="B32" s="11" t="s">
        <v>62</v>
      </c>
      <c r="C32" s="14">
        <v>200</v>
      </c>
      <c r="D32" s="19">
        <v>0</v>
      </c>
      <c r="E32" s="19">
        <v>0</v>
      </c>
      <c r="F32" s="19">
        <v>12</v>
      </c>
      <c r="G32" s="52">
        <v>31.6</v>
      </c>
      <c r="H32" s="52">
        <v>0.2</v>
      </c>
      <c r="I32" s="12" t="s">
        <v>61</v>
      </c>
    </row>
    <row r="33" spans="1:99" s="39" customFormat="1" x14ac:dyDescent="0.2">
      <c r="A33" s="34"/>
      <c r="B33" s="35"/>
      <c r="C33" s="41">
        <f>C30+C31+C32</f>
        <v>510</v>
      </c>
      <c r="D33" s="41">
        <f t="shared" ref="D33:H33" si="4">D30+D31+D32</f>
        <v>13.37</v>
      </c>
      <c r="E33" s="41">
        <f t="shared" si="4"/>
        <v>10.89</v>
      </c>
      <c r="F33" s="41">
        <f t="shared" si="4"/>
        <v>69.78</v>
      </c>
      <c r="G33" s="42">
        <f t="shared" si="4"/>
        <v>414.39</v>
      </c>
      <c r="H33" s="42">
        <f t="shared" si="4"/>
        <v>1.9219999999999999</v>
      </c>
      <c r="I33" s="38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</row>
    <row r="34" spans="1:99" x14ac:dyDescent="0.2">
      <c r="A34" s="10" t="s">
        <v>26</v>
      </c>
      <c r="B34" s="11" t="s">
        <v>209</v>
      </c>
      <c r="C34" s="14">
        <v>200</v>
      </c>
      <c r="D34" s="19">
        <v>1.5</v>
      </c>
      <c r="E34" s="19">
        <v>0.5</v>
      </c>
      <c r="F34" s="19">
        <v>21</v>
      </c>
      <c r="G34" s="52">
        <v>95</v>
      </c>
      <c r="H34" s="52">
        <v>10</v>
      </c>
      <c r="I34" s="12" t="s">
        <v>63</v>
      </c>
    </row>
    <row r="35" spans="1:99" s="39" customFormat="1" x14ac:dyDescent="0.2">
      <c r="A35" s="34"/>
      <c r="B35" s="35"/>
      <c r="C35" s="41">
        <f>C34</f>
        <v>200</v>
      </c>
      <c r="D35" s="41">
        <f t="shared" ref="D35:H35" si="5">D34</f>
        <v>1.5</v>
      </c>
      <c r="E35" s="41">
        <f t="shared" si="5"/>
        <v>0.5</v>
      </c>
      <c r="F35" s="41">
        <f t="shared" si="5"/>
        <v>21</v>
      </c>
      <c r="G35" s="42">
        <f t="shared" si="5"/>
        <v>95</v>
      </c>
      <c r="H35" s="42">
        <f t="shared" si="5"/>
        <v>10</v>
      </c>
      <c r="I35" s="38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</row>
    <row r="36" spans="1:99" x14ac:dyDescent="0.2">
      <c r="A36" s="10" t="s">
        <v>30</v>
      </c>
      <c r="B36" s="11" t="s">
        <v>66</v>
      </c>
      <c r="C36" s="14" t="s">
        <v>46</v>
      </c>
      <c r="D36" s="19">
        <v>4.5999999999999996</v>
      </c>
      <c r="E36" s="19">
        <v>11.21</v>
      </c>
      <c r="F36" s="19">
        <v>0.16</v>
      </c>
      <c r="G36" s="52">
        <v>66</v>
      </c>
      <c r="H36" s="52">
        <v>0</v>
      </c>
      <c r="I36" s="12" t="s">
        <v>65</v>
      </c>
    </row>
    <row r="37" spans="1:99" x14ac:dyDescent="0.2">
      <c r="A37" s="10"/>
      <c r="B37" s="11" t="s">
        <v>68</v>
      </c>
      <c r="C37" s="14" t="s">
        <v>114</v>
      </c>
      <c r="D37" s="19">
        <v>0.26</v>
      </c>
      <c r="E37" s="19">
        <v>1.5</v>
      </c>
      <c r="F37" s="19">
        <v>0.36</v>
      </c>
      <c r="G37" s="52">
        <v>16.2</v>
      </c>
      <c r="H37" s="52">
        <v>0.04</v>
      </c>
      <c r="I37" s="12" t="s">
        <v>67</v>
      </c>
    </row>
    <row r="38" spans="1:99" x14ac:dyDescent="0.2">
      <c r="A38" s="10"/>
      <c r="B38" s="11" t="s">
        <v>70</v>
      </c>
      <c r="C38" s="14" t="s">
        <v>58</v>
      </c>
      <c r="D38" s="19">
        <v>5.86</v>
      </c>
      <c r="E38" s="19">
        <v>4.78</v>
      </c>
      <c r="F38" s="19">
        <v>4.16</v>
      </c>
      <c r="G38" s="52">
        <v>157.19999999999999</v>
      </c>
      <c r="H38" s="52">
        <v>17.32</v>
      </c>
      <c r="I38" s="12" t="s">
        <v>69</v>
      </c>
    </row>
    <row r="39" spans="1:99" x14ac:dyDescent="0.2">
      <c r="A39" s="10"/>
      <c r="B39" s="11" t="s">
        <v>72</v>
      </c>
      <c r="C39" s="14" t="s">
        <v>50</v>
      </c>
      <c r="D39" s="19">
        <v>1.84</v>
      </c>
      <c r="E39" s="19">
        <v>3.63</v>
      </c>
      <c r="F39" s="19">
        <v>14.72</v>
      </c>
      <c r="G39" s="52">
        <v>99.05</v>
      </c>
      <c r="H39" s="52">
        <v>18</v>
      </c>
      <c r="I39" s="12" t="s">
        <v>71</v>
      </c>
    </row>
    <row r="40" spans="1:99" x14ac:dyDescent="0.2">
      <c r="A40" s="10"/>
      <c r="B40" s="11" t="s">
        <v>74</v>
      </c>
      <c r="C40" s="14" t="s">
        <v>41</v>
      </c>
      <c r="D40" s="19">
        <v>8.75</v>
      </c>
      <c r="E40" s="19">
        <v>15.98</v>
      </c>
      <c r="F40" s="19">
        <v>10.26</v>
      </c>
      <c r="G40" s="52">
        <v>170.09</v>
      </c>
      <c r="H40" s="52">
        <v>2.3759999999999999</v>
      </c>
      <c r="I40" s="12" t="s">
        <v>73</v>
      </c>
    </row>
    <row r="41" spans="1:99" x14ac:dyDescent="0.2">
      <c r="A41" s="10"/>
      <c r="B41" s="11" t="s">
        <v>45</v>
      </c>
      <c r="C41" s="14" t="s">
        <v>38</v>
      </c>
      <c r="D41" s="19">
        <v>3.3</v>
      </c>
      <c r="E41" s="19">
        <v>0.6</v>
      </c>
      <c r="F41" s="19">
        <v>17.149999999999999</v>
      </c>
      <c r="G41" s="52">
        <v>90.5</v>
      </c>
      <c r="H41" s="52">
        <v>0</v>
      </c>
      <c r="I41" s="12" t="s">
        <v>44</v>
      </c>
    </row>
    <row r="42" spans="1:99" x14ac:dyDescent="0.2">
      <c r="A42" s="10"/>
      <c r="B42" s="11" t="s">
        <v>76</v>
      </c>
      <c r="C42" s="14" t="s">
        <v>16</v>
      </c>
      <c r="D42" s="19">
        <v>0.15</v>
      </c>
      <c r="E42" s="19">
        <v>0.06</v>
      </c>
      <c r="F42" s="19">
        <v>13.07</v>
      </c>
      <c r="G42" s="52">
        <v>52.08</v>
      </c>
      <c r="H42" s="52">
        <v>30</v>
      </c>
      <c r="I42" s="12" t="s">
        <v>75</v>
      </c>
    </row>
    <row r="43" spans="1:99" s="39" customFormat="1" x14ac:dyDescent="0.2">
      <c r="A43" s="34"/>
      <c r="B43" s="35"/>
      <c r="C43" s="41">
        <f>C36+C37+C38+C39+C40+C41+C42</f>
        <v>620</v>
      </c>
      <c r="D43" s="41">
        <f t="shared" ref="D43:H43" si="6">D36+D37+D38+D39+D40+D41+D42</f>
        <v>24.759999999999998</v>
      </c>
      <c r="E43" s="41">
        <f t="shared" si="6"/>
        <v>37.760000000000005</v>
      </c>
      <c r="F43" s="41">
        <f t="shared" si="6"/>
        <v>59.879999999999995</v>
      </c>
      <c r="G43" s="42">
        <f t="shared" si="6"/>
        <v>651.12</v>
      </c>
      <c r="H43" s="42">
        <f t="shared" si="6"/>
        <v>67.73599999999999</v>
      </c>
      <c r="I43" s="38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</row>
    <row r="44" spans="1:99" ht="38.25" x14ac:dyDescent="0.2">
      <c r="A44" s="66" t="s">
        <v>47</v>
      </c>
      <c r="B44" s="11" t="s">
        <v>78</v>
      </c>
      <c r="C44" s="14" t="s">
        <v>231</v>
      </c>
      <c r="D44" s="19">
        <v>10.210000000000001</v>
      </c>
      <c r="E44" s="19">
        <v>23</v>
      </c>
      <c r="F44" s="19">
        <v>35.56</v>
      </c>
      <c r="G44" s="52">
        <v>350.29</v>
      </c>
      <c r="H44" s="52">
        <v>0.115</v>
      </c>
      <c r="I44" s="12" t="s">
        <v>77</v>
      </c>
    </row>
    <row r="45" spans="1:99" x14ac:dyDescent="0.2">
      <c r="A45" s="10"/>
      <c r="B45" s="11" t="s">
        <v>68</v>
      </c>
      <c r="C45" s="14" t="s">
        <v>114</v>
      </c>
      <c r="D45" s="19">
        <v>0.26</v>
      </c>
      <c r="E45" s="19">
        <v>1.5</v>
      </c>
      <c r="F45" s="19">
        <v>0.36</v>
      </c>
      <c r="G45" s="52">
        <v>16.2</v>
      </c>
      <c r="H45" s="52">
        <v>0.04</v>
      </c>
      <c r="I45" s="12" t="s">
        <v>67</v>
      </c>
    </row>
    <row r="46" spans="1:99" ht="25.5" x14ac:dyDescent="0.2">
      <c r="A46" s="10"/>
      <c r="B46" s="11" t="s">
        <v>80</v>
      </c>
      <c r="C46" s="14" t="s">
        <v>58</v>
      </c>
      <c r="D46" s="19">
        <v>0</v>
      </c>
      <c r="E46" s="19">
        <v>0</v>
      </c>
      <c r="F46" s="19">
        <v>19.14</v>
      </c>
      <c r="G46" s="52">
        <v>69.599999999999994</v>
      </c>
      <c r="H46" s="52">
        <v>0</v>
      </c>
      <c r="I46" s="12" t="s">
        <v>79</v>
      </c>
    </row>
    <row r="47" spans="1:99" x14ac:dyDescent="0.2">
      <c r="A47" s="10"/>
      <c r="B47" s="11" t="s">
        <v>21</v>
      </c>
      <c r="C47" s="14" t="s">
        <v>46</v>
      </c>
      <c r="D47" s="19">
        <v>1.6</v>
      </c>
      <c r="E47" s="19">
        <v>0.4</v>
      </c>
      <c r="F47" s="19">
        <v>23.64</v>
      </c>
      <c r="G47" s="52">
        <v>95.2</v>
      </c>
      <c r="H47" s="52">
        <v>0</v>
      </c>
      <c r="I47" s="12" t="s">
        <v>81</v>
      </c>
    </row>
    <row r="48" spans="1:99" x14ac:dyDescent="0.2">
      <c r="A48" s="10"/>
      <c r="B48" s="11" t="s">
        <v>84</v>
      </c>
      <c r="C48" s="14" t="s">
        <v>142</v>
      </c>
      <c r="D48" s="19">
        <v>2.82</v>
      </c>
      <c r="E48" s="19">
        <v>5.52</v>
      </c>
      <c r="F48" s="19">
        <v>14.8</v>
      </c>
      <c r="G48" s="52">
        <v>120.12</v>
      </c>
      <c r="H48" s="52">
        <v>8.0640000000000001</v>
      </c>
      <c r="I48" s="12" t="s">
        <v>83</v>
      </c>
    </row>
    <row r="49" spans="1:99" s="39" customFormat="1" x14ac:dyDescent="0.2">
      <c r="A49" s="47"/>
      <c r="B49" s="48"/>
      <c r="C49" s="49">
        <f>C44+C45+C46+C47+C48</f>
        <v>600</v>
      </c>
      <c r="D49" s="49">
        <f t="shared" ref="D49:H49" si="7">D44+D45+D46+D47+D48</f>
        <v>14.89</v>
      </c>
      <c r="E49" s="49">
        <f t="shared" si="7"/>
        <v>30.419999999999998</v>
      </c>
      <c r="F49" s="49">
        <f t="shared" si="7"/>
        <v>93.5</v>
      </c>
      <c r="G49" s="50">
        <f t="shared" si="7"/>
        <v>651.41000000000008</v>
      </c>
      <c r="H49" s="50">
        <f t="shared" si="7"/>
        <v>8.2189999999999994</v>
      </c>
      <c r="I49" s="51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</row>
    <row r="50" spans="1:99" s="8" customFormat="1" ht="13.5" thickBot="1" x14ac:dyDescent="0.25">
      <c r="A50" s="69" t="s">
        <v>54</v>
      </c>
      <c r="B50" s="70"/>
      <c r="C50" s="15">
        <f>SUM(C33+C35+C43+C49)</f>
        <v>1930</v>
      </c>
      <c r="D50" s="20">
        <v>54.519999999999996</v>
      </c>
      <c r="E50" s="20">
        <v>79.570000000000007</v>
      </c>
      <c r="F50" s="20">
        <v>244.16000000000003</v>
      </c>
      <c r="G50" s="61">
        <f>SUM(G33+G35+G43+G49)</f>
        <v>1811.92</v>
      </c>
      <c r="H50" s="61">
        <v>87.876999999999981</v>
      </c>
      <c r="I50" s="13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</row>
    <row r="51" spans="1:99" s="8" customFormat="1" x14ac:dyDescent="0.2">
      <c r="A51" s="71" t="s">
        <v>85</v>
      </c>
      <c r="B51" s="72"/>
      <c r="C51" s="72"/>
      <c r="D51" s="72"/>
      <c r="E51" s="72"/>
      <c r="F51" s="72"/>
      <c r="G51" s="72"/>
      <c r="H51" s="72"/>
      <c r="I51" s="73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</row>
    <row r="52" spans="1:99" ht="25.5" x14ac:dyDescent="0.2">
      <c r="A52" s="10" t="s">
        <v>13</v>
      </c>
      <c r="B52" s="11" t="s">
        <v>87</v>
      </c>
      <c r="C52" s="14" t="s">
        <v>230</v>
      </c>
      <c r="D52" s="19">
        <v>5.5</v>
      </c>
      <c r="E52" s="19">
        <v>7.5</v>
      </c>
      <c r="F52" s="19">
        <v>28</v>
      </c>
      <c r="G52" s="52">
        <v>197.5</v>
      </c>
      <c r="H52" s="52">
        <v>0.75</v>
      </c>
      <c r="I52" s="12" t="s">
        <v>86</v>
      </c>
    </row>
    <row r="53" spans="1:99" x14ac:dyDescent="0.2">
      <c r="A53" s="10"/>
      <c r="B53" s="11" t="s">
        <v>21</v>
      </c>
      <c r="C53" s="14" t="s">
        <v>46</v>
      </c>
      <c r="D53" s="19">
        <v>1.6</v>
      </c>
      <c r="E53" s="19">
        <v>0.4</v>
      </c>
      <c r="F53" s="19">
        <v>23.64</v>
      </c>
      <c r="G53" s="52">
        <v>95.2</v>
      </c>
      <c r="H53" s="52">
        <v>0</v>
      </c>
      <c r="I53" s="12" t="s">
        <v>81</v>
      </c>
    </row>
    <row r="54" spans="1:99" x14ac:dyDescent="0.2">
      <c r="A54" s="10"/>
      <c r="B54" s="11" t="s">
        <v>18</v>
      </c>
      <c r="C54" s="14" t="s">
        <v>229</v>
      </c>
      <c r="D54" s="19">
        <v>0.03</v>
      </c>
      <c r="E54" s="19">
        <v>4.95</v>
      </c>
      <c r="F54" s="19">
        <v>0.05</v>
      </c>
      <c r="G54" s="52">
        <v>44.88</v>
      </c>
      <c r="H54" s="52">
        <v>0</v>
      </c>
      <c r="I54" s="12" t="s">
        <v>17</v>
      </c>
    </row>
    <row r="55" spans="1:99" x14ac:dyDescent="0.2">
      <c r="A55" s="10"/>
      <c r="B55" s="11" t="s">
        <v>89</v>
      </c>
      <c r="C55" s="14" t="s">
        <v>58</v>
      </c>
      <c r="D55" s="19">
        <v>1.6</v>
      </c>
      <c r="E55" s="19">
        <v>1</v>
      </c>
      <c r="F55" s="19">
        <v>17.2</v>
      </c>
      <c r="G55" s="52">
        <v>88.94</v>
      </c>
      <c r="H55" s="52">
        <v>1.1399999999999999</v>
      </c>
      <c r="I55" s="12" t="s">
        <v>88</v>
      </c>
    </row>
    <row r="56" spans="1:99" s="39" customFormat="1" x14ac:dyDescent="0.2">
      <c r="A56" s="34"/>
      <c r="B56" s="35"/>
      <c r="C56" s="41">
        <f>C52+C53+C54+C55</f>
        <v>496</v>
      </c>
      <c r="D56" s="41">
        <f t="shared" ref="D56:H56" si="8">D52+D53+D54+D55</f>
        <v>8.73</v>
      </c>
      <c r="E56" s="41">
        <f t="shared" si="8"/>
        <v>13.850000000000001</v>
      </c>
      <c r="F56" s="41">
        <f t="shared" si="8"/>
        <v>68.89</v>
      </c>
      <c r="G56" s="42">
        <f t="shared" si="8"/>
        <v>426.52</v>
      </c>
      <c r="H56" s="42">
        <f t="shared" si="8"/>
        <v>1.89</v>
      </c>
      <c r="I56" s="38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</row>
    <row r="57" spans="1:99" x14ac:dyDescent="0.2">
      <c r="A57" s="10" t="s">
        <v>26</v>
      </c>
      <c r="B57" s="11" t="s">
        <v>238</v>
      </c>
      <c r="C57" s="14" t="s">
        <v>29</v>
      </c>
      <c r="D57" s="19">
        <v>0.84</v>
      </c>
      <c r="E57" s="19">
        <v>0.84</v>
      </c>
      <c r="F57" s="19">
        <v>21.56</v>
      </c>
      <c r="G57" s="52">
        <v>88.8</v>
      </c>
      <c r="H57" s="52">
        <v>8.4</v>
      </c>
      <c r="I57" s="12" t="s">
        <v>90</v>
      </c>
    </row>
    <row r="58" spans="1:99" s="39" customFormat="1" x14ac:dyDescent="0.2">
      <c r="A58" s="34"/>
      <c r="B58" s="35"/>
      <c r="C58" s="41" t="str">
        <f>C57</f>
        <v>140</v>
      </c>
      <c r="D58" s="41">
        <f t="shared" ref="D58:H58" si="9">D57</f>
        <v>0.84</v>
      </c>
      <c r="E58" s="41">
        <f t="shared" si="9"/>
        <v>0.84</v>
      </c>
      <c r="F58" s="41">
        <f t="shared" si="9"/>
        <v>21.56</v>
      </c>
      <c r="G58" s="42">
        <f t="shared" si="9"/>
        <v>88.8</v>
      </c>
      <c r="H58" s="42">
        <f t="shared" si="9"/>
        <v>8.4</v>
      </c>
      <c r="I58" s="38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</row>
    <row r="59" spans="1:99" x14ac:dyDescent="0.2">
      <c r="A59" s="10" t="s">
        <v>30</v>
      </c>
      <c r="B59" s="11" t="s">
        <v>92</v>
      </c>
      <c r="C59" s="14" t="s">
        <v>33</v>
      </c>
      <c r="D59" s="19">
        <v>0.98</v>
      </c>
      <c r="E59" s="19">
        <v>2.73</v>
      </c>
      <c r="F59" s="19">
        <v>7.35</v>
      </c>
      <c r="G59" s="52">
        <v>52.5</v>
      </c>
      <c r="H59" s="52">
        <v>1.19</v>
      </c>
      <c r="I59" s="12" t="s">
        <v>91</v>
      </c>
    </row>
    <row r="60" spans="1:99" x14ac:dyDescent="0.2">
      <c r="A60" s="10"/>
      <c r="B60" s="11" t="s">
        <v>94</v>
      </c>
      <c r="C60" s="14" t="s">
        <v>58</v>
      </c>
      <c r="D60" s="19">
        <v>8.84</v>
      </c>
      <c r="E60" s="19">
        <v>8.92</v>
      </c>
      <c r="F60" s="19">
        <v>15.22</v>
      </c>
      <c r="G60" s="52">
        <v>149.80000000000001</v>
      </c>
      <c r="H60" s="52">
        <v>11.6</v>
      </c>
      <c r="I60" s="12" t="s">
        <v>93</v>
      </c>
    </row>
    <row r="61" spans="1:99" x14ac:dyDescent="0.2">
      <c r="A61" s="10"/>
      <c r="B61" s="11" t="s">
        <v>97</v>
      </c>
      <c r="C61" s="14" t="s">
        <v>41</v>
      </c>
      <c r="D61" s="19">
        <v>9.5399999999999991</v>
      </c>
      <c r="E61" s="19">
        <v>6.61</v>
      </c>
      <c r="F61" s="19">
        <v>0.7</v>
      </c>
      <c r="G61" s="52">
        <v>126.59</v>
      </c>
      <c r="H61" s="52">
        <v>0.52800000000000002</v>
      </c>
      <c r="I61" s="12" t="s">
        <v>96</v>
      </c>
    </row>
    <row r="62" spans="1:99" x14ac:dyDescent="0.2">
      <c r="A62" s="10"/>
      <c r="B62" s="11" t="s">
        <v>99</v>
      </c>
      <c r="C62" s="14">
        <v>110</v>
      </c>
      <c r="D62" s="19">
        <v>1.28</v>
      </c>
      <c r="E62" s="19">
        <v>3.58</v>
      </c>
      <c r="F62" s="19">
        <v>23.74</v>
      </c>
      <c r="G62" s="52">
        <v>149.93</v>
      </c>
      <c r="H62" s="52">
        <v>0</v>
      </c>
      <c r="I62" s="12" t="s">
        <v>98</v>
      </c>
    </row>
    <row r="63" spans="1:99" x14ac:dyDescent="0.2">
      <c r="A63" s="10"/>
      <c r="B63" s="11" t="s">
        <v>101</v>
      </c>
      <c r="C63" s="14" t="s">
        <v>58</v>
      </c>
      <c r="D63" s="19">
        <v>0.2</v>
      </c>
      <c r="E63" s="19">
        <v>0</v>
      </c>
      <c r="F63" s="19">
        <v>19.2</v>
      </c>
      <c r="G63" s="52">
        <v>72</v>
      </c>
      <c r="H63" s="52">
        <v>50</v>
      </c>
      <c r="I63" s="12" t="s">
        <v>100</v>
      </c>
    </row>
    <row r="64" spans="1:99" x14ac:dyDescent="0.2">
      <c r="A64" s="10"/>
      <c r="B64" s="11" t="s">
        <v>45</v>
      </c>
      <c r="C64" s="14" t="s">
        <v>38</v>
      </c>
      <c r="D64" s="19">
        <v>3.3</v>
      </c>
      <c r="E64" s="19">
        <v>0.6</v>
      </c>
      <c r="F64" s="19">
        <v>17.149999999999999</v>
      </c>
      <c r="G64" s="52">
        <v>90.5</v>
      </c>
      <c r="H64" s="52">
        <v>0</v>
      </c>
      <c r="I64" s="12" t="s">
        <v>44</v>
      </c>
    </row>
    <row r="65" spans="1:99" s="39" customFormat="1" x14ac:dyDescent="0.2">
      <c r="A65" s="34"/>
      <c r="B65" s="35"/>
      <c r="C65" s="41">
        <f>C59+C60+C61+C62+C63+C64</f>
        <v>710</v>
      </c>
      <c r="D65" s="41">
        <f t="shared" ref="D65:H65" si="10">D59+D60+D61+D62+D63+D64</f>
        <v>24.14</v>
      </c>
      <c r="E65" s="41">
        <f t="shared" si="10"/>
        <v>22.440000000000005</v>
      </c>
      <c r="F65" s="41">
        <f t="shared" si="10"/>
        <v>83.359999999999985</v>
      </c>
      <c r="G65" s="42">
        <f t="shared" si="10"/>
        <v>641.31999999999994</v>
      </c>
      <c r="H65" s="42">
        <f t="shared" si="10"/>
        <v>63.317999999999998</v>
      </c>
      <c r="I65" s="38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</row>
    <row r="66" spans="1:99" ht="38.25" x14ac:dyDescent="0.2">
      <c r="A66" s="66" t="s">
        <v>47</v>
      </c>
      <c r="B66" s="11" t="s">
        <v>103</v>
      </c>
      <c r="C66" s="14">
        <v>200</v>
      </c>
      <c r="D66" s="19">
        <v>12.31</v>
      </c>
      <c r="E66" s="19">
        <v>16</v>
      </c>
      <c r="F66" s="19">
        <v>16.760000000000002</v>
      </c>
      <c r="G66" s="52">
        <v>330.28</v>
      </c>
      <c r="H66" s="52">
        <v>24.57</v>
      </c>
      <c r="I66" s="12" t="s">
        <v>102</v>
      </c>
    </row>
    <row r="67" spans="1:99" x14ac:dyDescent="0.2">
      <c r="A67" s="10"/>
      <c r="B67" s="11" t="s">
        <v>105</v>
      </c>
      <c r="C67" s="14" t="s">
        <v>58</v>
      </c>
      <c r="D67" s="19">
        <v>0.3</v>
      </c>
      <c r="E67" s="19">
        <v>0.2</v>
      </c>
      <c r="F67" s="19">
        <v>25.1</v>
      </c>
      <c r="G67" s="52">
        <v>101</v>
      </c>
      <c r="H67" s="52">
        <v>7.8</v>
      </c>
      <c r="I67" s="12" t="s">
        <v>104</v>
      </c>
    </row>
    <row r="68" spans="1:99" x14ac:dyDescent="0.2">
      <c r="A68" s="10"/>
      <c r="B68" s="11" t="s">
        <v>21</v>
      </c>
      <c r="C68" s="14" t="s">
        <v>46</v>
      </c>
      <c r="D68" s="19">
        <v>1.6</v>
      </c>
      <c r="E68" s="19">
        <v>0.4</v>
      </c>
      <c r="F68" s="19">
        <v>23.64</v>
      </c>
      <c r="G68" s="52">
        <v>95.2</v>
      </c>
      <c r="H68" s="52">
        <v>0</v>
      </c>
      <c r="I68" s="12" t="s">
        <v>81</v>
      </c>
    </row>
    <row r="69" spans="1:99" x14ac:dyDescent="0.2">
      <c r="A69" s="10"/>
      <c r="B69" s="11" t="s">
        <v>107</v>
      </c>
      <c r="C69" s="14" t="s">
        <v>53</v>
      </c>
      <c r="D69" s="19">
        <v>3.2</v>
      </c>
      <c r="E69" s="19">
        <v>3.62</v>
      </c>
      <c r="F69" s="19">
        <v>29.26</v>
      </c>
      <c r="G69" s="52">
        <v>118.18</v>
      </c>
      <c r="H69" s="52">
        <v>0.16800000000000001</v>
      </c>
      <c r="I69" s="12" t="s">
        <v>106</v>
      </c>
    </row>
    <row r="70" spans="1:99" s="39" customFormat="1" x14ac:dyDescent="0.2">
      <c r="A70" s="47"/>
      <c r="B70" s="48"/>
      <c r="C70" s="49">
        <f>C66+C67+C68+C69</f>
        <v>500</v>
      </c>
      <c r="D70" s="49">
        <f t="shared" ref="D70:H70" si="11">D66+D67+D68+D69</f>
        <v>17.41</v>
      </c>
      <c r="E70" s="49">
        <f t="shared" si="11"/>
        <v>20.22</v>
      </c>
      <c r="F70" s="49">
        <f t="shared" si="11"/>
        <v>94.76</v>
      </c>
      <c r="G70" s="50">
        <f t="shared" si="11"/>
        <v>644.66000000000008</v>
      </c>
      <c r="H70" s="50">
        <f t="shared" si="11"/>
        <v>32.537999999999997</v>
      </c>
      <c r="I70" s="51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</row>
    <row r="71" spans="1:99" s="8" customFormat="1" ht="13.5" thickBot="1" x14ac:dyDescent="0.25">
      <c r="A71" s="69" t="s">
        <v>54</v>
      </c>
      <c r="B71" s="70"/>
      <c r="C71" s="15">
        <f>SUM(C56+C58+C65+C70)</f>
        <v>1846</v>
      </c>
      <c r="D71" s="20">
        <v>51.120000000000005</v>
      </c>
      <c r="E71" s="20">
        <v>57.35</v>
      </c>
      <c r="F71" s="20">
        <v>268.57</v>
      </c>
      <c r="G71" s="61">
        <f>SUM(G56+G58+G65+G70)</f>
        <v>1801.3</v>
      </c>
      <c r="H71" s="61">
        <v>106.146</v>
      </c>
      <c r="I71" s="13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</row>
    <row r="72" spans="1:99" s="8" customFormat="1" x14ac:dyDescent="0.2">
      <c r="A72" s="71" t="s">
        <v>108</v>
      </c>
      <c r="B72" s="72"/>
      <c r="C72" s="72"/>
      <c r="D72" s="72"/>
      <c r="E72" s="72"/>
      <c r="F72" s="72"/>
      <c r="G72" s="72"/>
      <c r="H72" s="72"/>
      <c r="I72" s="73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</row>
    <row r="73" spans="1:99" x14ac:dyDescent="0.2">
      <c r="A73" s="10" t="s">
        <v>13</v>
      </c>
      <c r="B73" s="11" t="s">
        <v>235</v>
      </c>
      <c r="C73" s="14">
        <v>250</v>
      </c>
      <c r="D73" s="19">
        <v>5.36</v>
      </c>
      <c r="E73" s="19">
        <v>6.08</v>
      </c>
      <c r="F73" s="19">
        <v>14.82</v>
      </c>
      <c r="G73" s="52">
        <v>177.27500000000001</v>
      </c>
      <c r="H73" s="52">
        <v>1.82</v>
      </c>
      <c r="I73" s="12" t="s">
        <v>109</v>
      </c>
    </row>
    <row r="74" spans="1:99" x14ac:dyDescent="0.2">
      <c r="A74" s="10"/>
      <c r="B74" s="11" t="s">
        <v>21</v>
      </c>
      <c r="C74" s="14" t="s">
        <v>46</v>
      </c>
      <c r="D74" s="19">
        <v>1.6</v>
      </c>
      <c r="E74" s="19">
        <v>0.4</v>
      </c>
      <c r="F74" s="19">
        <v>23.64</v>
      </c>
      <c r="G74" s="52">
        <v>95.2</v>
      </c>
      <c r="H74" s="52">
        <v>0</v>
      </c>
      <c r="I74" s="12" t="s">
        <v>110</v>
      </c>
    </row>
    <row r="75" spans="1:99" x14ac:dyDescent="0.2">
      <c r="A75" s="10"/>
      <c r="B75" s="11" t="s">
        <v>113</v>
      </c>
      <c r="C75" s="14" t="s">
        <v>232</v>
      </c>
      <c r="D75" s="19">
        <v>2.81</v>
      </c>
      <c r="E75" s="19">
        <v>4.49</v>
      </c>
      <c r="F75" s="19">
        <v>0</v>
      </c>
      <c r="G75" s="52">
        <v>56.02</v>
      </c>
      <c r="H75" s="52">
        <v>0.216</v>
      </c>
      <c r="I75" s="12" t="s">
        <v>112</v>
      </c>
    </row>
    <row r="76" spans="1:99" x14ac:dyDescent="0.2">
      <c r="A76" s="10"/>
      <c r="B76" s="11" t="s">
        <v>125</v>
      </c>
      <c r="C76" s="14" t="s">
        <v>25</v>
      </c>
      <c r="D76" s="19">
        <v>2.48</v>
      </c>
      <c r="E76" s="19">
        <v>3.98</v>
      </c>
      <c r="F76" s="19">
        <v>18.07</v>
      </c>
      <c r="G76" s="52">
        <v>129.91</v>
      </c>
      <c r="H76" s="52">
        <v>1.98</v>
      </c>
      <c r="I76" s="12" t="s">
        <v>23</v>
      </c>
    </row>
    <row r="77" spans="1:99" s="39" customFormat="1" x14ac:dyDescent="0.2">
      <c r="A77" s="34"/>
      <c r="B77" s="35"/>
      <c r="C77" s="41">
        <f>C73+C74+C75+C76</f>
        <v>485</v>
      </c>
      <c r="D77" s="41">
        <f t="shared" ref="D77:H77" si="12">D73+D74+D75+D76</f>
        <v>12.250000000000002</v>
      </c>
      <c r="E77" s="41">
        <f t="shared" si="12"/>
        <v>14.950000000000001</v>
      </c>
      <c r="F77" s="41">
        <f t="shared" si="12"/>
        <v>56.53</v>
      </c>
      <c r="G77" s="42">
        <f t="shared" si="12"/>
        <v>458.40499999999997</v>
      </c>
      <c r="H77" s="42">
        <f t="shared" si="12"/>
        <v>4.016</v>
      </c>
      <c r="I77" s="38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</row>
    <row r="78" spans="1:99" x14ac:dyDescent="0.2">
      <c r="A78" s="10" t="s">
        <v>26</v>
      </c>
      <c r="B78" s="11" t="s">
        <v>64</v>
      </c>
      <c r="C78" s="14" t="s">
        <v>139</v>
      </c>
      <c r="D78" s="19">
        <v>1.5</v>
      </c>
      <c r="E78" s="19">
        <v>0.5</v>
      </c>
      <c r="F78" s="19">
        <v>21</v>
      </c>
      <c r="G78" s="52">
        <v>95</v>
      </c>
      <c r="H78" s="52">
        <v>10</v>
      </c>
      <c r="I78" s="12" t="s">
        <v>63</v>
      </c>
    </row>
    <row r="79" spans="1:99" s="39" customFormat="1" x14ac:dyDescent="0.2">
      <c r="A79" s="34"/>
      <c r="B79" s="35"/>
      <c r="C79" s="41" t="str">
        <f>C78</f>
        <v>100</v>
      </c>
      <c r="D79" s="41">
        <f t="shared" ref="D79:H79" si="13">D78</f>
        <v>1.5</v>
      </c>
      <c r="E79" s="41">
        <f t="shared" si="13"/>
        <v>0.5</v>
      </c>
      <c r="F79" s="41">
        <f t="shared" si="13"/>
        <v>21</v>
      </c>
      <c r="G79" s="42">
        <f t="shared" si="13"/>
        <v>95</v>
      </c>
      <c r="H79" s="42">
        <f t="shared" si="13"/>
        <v>10</v>
      </c>
      <c r="I79" s="38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</row>
    <row r="80" spans="1:99" x14ac:dyDescent="0.2">
      <c r="A80" s="10" t="s">
        <v>30</v>
      </c>
      <c r="B80" s="11" t="s">
        <v>116</v>
      </c>
      <c r="C80" s="14" t="s">
        <v>33</v>
      </c>
      <c r="D80" s="19">
        <v>2.17</v>
      </c>
      <c r="E80" s="19">
        <v>0.14000000000000001</v>
      </c>
      <c r="F80" s="19">
        <v>4.55</v>
      </c>
      <c r="G80" s="52">
        <v>28</v>
      </c>
      <c r="H80" s="52">
        <v>7</v>
      </c>
      <c r="I80" s="12" t="s">
        <v>115</v>
      </c>
    </row>
    <row r="81" spans="1:99" x14ac:dyDescent="0.2">
      <c r="A81" s="10"/>
      <c r="B81" s="11" t="s">
        <v>68</v>
      </c>
      <c r="C81" s="14" t="s">
        <v>114</v>
      </c>
      <c r="D81" s="19">
        <v>0.26</v>
      </c>
      <c r="E81" s="19">
        <v>1.5</v>
      </c>
      <c r="F81" s="19">
        <v>0.36</v>
      </c>
      <c r="G81" s="52">
        <v>16.2</v>
      </c>
      <c r="H81" s="52">
        <v>0.04</v>
      </c>
      <c r="I81" s="12" t="s">
        <v>67</v>
      </c>
    </row>
    <row r="82" spans="1:99" x14ac:dyDescent="0.2">
      <c r="A82" s="10"/>
      <c r="B82" s="11" t="s">
        <v>118</v>
      </c>
      <c r="C82" s="14" t="s">
        <v>58</v>
      </c>
      <c r="D82" s="19">
        <v>8.06</v>
      </c>
      <c r="E82" s="19">
        <v>7.86</v>
      </c>
      <c r="F82" s="19">
        <v>13.74</v>
      </c>
      <c r="G82" s="52">
        <v>170.14</v>
      </c>
      <c r="H82" s="52">
        <v>12.72</v>
      </c>
      <c r="I82" s="12" t="s">
        <v>69</v>
      </c>
    </row>
    <row r="83" spans="1:99" x14ac:dyDescent="0.2">
      <c r="A83" s="10"/>
      <c r="B83" s="11" t="s">
        <v>120</v>
      </c>
      <c r="C83" s="14" t="s">
        <v>58</v>
      </c>
      <c r="D83" s="19">
        <v>11.02</v>
      </c>
      <c r="E83" s="19">
        <v>10.08</v>
      </c>
      <c r="F83" s="19">
        <v>34.020000000000003</v>
      </c>
      <c r="G83" s="52">
        <v>260.16000000000003</v>
      </c>
      <c r="H83" s="52">
        <v>55.2</v>
      </c>
      <c r="I83" s="12" t="s">
        <v>119</v>
      </c>
    </row>
    <row r="84" spans="1:99" x14ac:dyDescent="0.2">
      <c r="A84" s="10"/>
      <c r="B84" s="11" t="s">
        <v>43</v>
      </c>
      <c r="C84" s="14" t="s">
        <v>25</v>
      </c>
      <c r="D84" s="19">
        <v>0.18</v>
      </c>
      <c r="E84" s="19">
        <v>7.0000000000000007E-2</v>
      </c>
      <c r="F84" s="19">
        <v>15.68</v>
      </c>
      <c r="G84" s="52">
        <v>62.5</v>
      </c>
      <c r="H84" s="52">
        <v>36</v>
      </c>
      <c r="I84" s="12" t="s">
        <v>79</v>
      </c>
    </row>
    <row r="85" spans="1:99" x14ac:dyDescent="0.2">
      <c r="A85" s="10"/>
      <c r="B85" s="11" t="s">
        <v>45</v>
      </c>
      <c r="C85" s="14" t="s">
        <v>38</v>
      </c>
      <c r="D85" s="19">
        <v>3.3</v>
      </c>
      <c r="E85" s="19">
        <v>0.6</v>
      </c>
      <c r="F85" s="19">
        <v>17.149999999999999</v>
      </c>
      <c r="G85" s="52">
        <v>90.5</v>
      </c>
      <c r="H85" s="52">
        <v>0</v>
      </c>
      <c r="I85" s="12" t="s">
        <v>44</v>
      </c>
    </row>
    <row r="86" spans="1:99" s="39" customFormat="1" x14ac:dyDescent="0.2">
      <c r="A86" s="34"/>
      <c r="B86" s="35"/>
      <c r="C86" s="41">
        <f>C80+C81+C82+C83+C84+C85</f>
        <v>710</v>
      </c>
      <c r="D86" s="41">
        <f t="shared" ref="D86:H86" si="14">D80+D81+D82+D83+D84+D85</f>
        <v>24.99</v>
      </c>
      <c r="E86" s="41">
        <f t="shared" si="14"/>
        <v>20.25</v>
      </c>
      <c r="F86" s="41">
        <f t="shared" si="14"/>
        <v>85.5</v>
      </c>
      <c r="G86" s="42">
        <f t="shared" si="14"/>
        <v>627.5</v>
      </c>
      <c r="H86" s="42">
        <f t="shared" si="14"/>
        <v>110.96000000000001</v>
      </c>
      <c r="I86" s="38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</row>
    <row r="87" spans="1:99" ht="38.25" x14ac:dyDescent="0.2">
      <c r="A87" s="66" t="s">
        <v>47</v>
      </c>
      <c r="B87" s="11" t="s">
        <v>124</v>
      </c>
      <c r="C87" s="14" t="s">
        <v>230</v>
      </c>
      <c r="D87" s="19">
        <v>21.4</v>
      </c>
      <c r="E87" s="19">
        <v>20.27</v>
      </c>
      <c r="F87" s="19">
        <v>12.5</v>
      </c>
      <c r="G87" s="52">
        <v>371.8</v>
      </c>
      <c r="H87" s="52">
        <v>0.77500000000000002</v>
      </c>
      <c r="I87" s="12" t="s">
        <v>123</v>
      </c>
    </row>
    <row r="88" spans="1:99" x14ac:dyDescent="0.2">
      <c r="A88" s="10"/>
      <c r="B88" s="11" t="s">
        <v>62</v>
      </c>
      <c r="C88" s="14" t="s">
        <v>58</v>
      </c>
      <c r="D88" s="19">
        <v>4.4800000000000004</v>
      </c>
      <c r="E88" s="19">
        <v>4.5999999999999996</v>
      </c>
      <c r="F88" s="19">
        <v>16.38</v>
      </c>
      <c r="G88" s="52">
        <v>124.28</v>
      </c>
      <c r="H88" s="52">
        <v>1.7</v>
      </c>
      <c r="I88" s="12" t="s">
        <v>61</v>
      </c>
    </row>
    <row r="89" spans="1:99" x14ac:dyDescent="0.2">
      <c r="A89" s="10"/>
      <c r="B89" s="11" t="s">
        <v>21</v>
      </c>
      <c r="C89" s="14" t="s">
        <v>46</v>
      </c>
      <c r="D89" s="19">
        <v>1.6</v>
      </c>
      <c r="E89" s="19">
        <v>0.4</v>
      </c>
      <c r="F89" s="19">
        <v>23.64</v>
      </c>
      <c r="G89" s="52">
        <v>95.2</v>
      </c>
      <c r="H89" s="52">
        <v>0</v>
      </c>
      <c r="I89" s="12" t="s">
        <v>81</v>
      </c>
    </row>
    <row r="90" spans="1:99" x14ac:dyDescent="0.2">
      <c r="A90" s="10"/>
      <c r="B90" s="11" t="s">
        <v>240</v>
      </c>
      <c r="C90" s="14" t="s">
        <v>53</v>
      </c>
      <c r="D90" s="19">
        <v>0.85</v>
      </c>
      <c r="E90" s="19">
        <v>1.43</v>
      </c>
      <c r="F90" s="19">
        <v>2.88</v>
      </c>
      <c r="G90" s="52">
        <v>27.84</v>
      </c>
      <c r="H90" s="52">
        <v>2.262</v>
      </c>
      <c r="I90" s="12" t="s">
        <v>126</v>
      </c>
    </row>
    <row r="91" spans="1:99" s="39" customFormat="1" x14ac:dyDescent="0.2">
      <c r="A91" s="47"/>
      <c r="B91" s="48"/>
      <c r="C91" s="49">
        <f>C87+C88+C89+C90</f>
        <v>550</v>
      </c>
      <c r="D91" s="49">
        <f t="shared" ref="D91:H91" si="15">D87+D88+D89+D90</f>
        <v>28.330000000000002</v>
      </c>
      <c r="E91" s="49">
        <f t="shared" si="15"/>
        <v>26.699999999999996</v>
      </c>
      <c r="F91" s="49">
        <f t="shared" si="15"/>
        <v>55.4</v>
      </c>
      <c r="G91" s="50">
        <f t="shared" si="15"/>
        <v>619.12000000000012</v>
      </c>
      <c r="H91" s="50">
        <f t="shared" si="15"/>
        <v>4.7370000000000001</v>
      </c>
      <c r="I91" s="51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</row>
    <row r="92" spans="1:99" s="8" customFormat="1" ht="13.5" thickBot="1" x14ac:dyDescent="0.25">
      <c r="A92" s="69" t="s">
        <v>54</v>
      </c>
      <c r="B92" s="70"/>
      <c r="C92" s="15">
        <f>SUM(C77+C79+C86+C91)</f>
        <v>1845</v>
      </c>
      <c r="D92" s="20">
        <v>67.069999999999993</v>
      </c>
      <c r="E92" s="20">
        <v>62.4</v>
      </c>
      <c r="F92" s="20">
        <v>218.43</v>
      </c>
      <c r="G92" s="61">
        <f>SUM(G77+G79+G86+G91)</f>
        <v>1800.0250000000001</v>
      </c>
      <c r="H92" s="61">
        <v>129.71299999999999</v>
      </c>
      <c r="I92" s="13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</row>
    <row r="93" spans="1:99" s="8" customFormat="1" x14ac:dyDescent="0.2">
      <c r="A93" s="71" t="s">
        <v>127</v>
      </c>
      <c r="B93" s="72"/>
      <c r="C93" s="72"/>
      <c r="D93" s="72"/>
      <c r="E93" s="72"/>
      <c r="F93" s="72"/>
      <c r="G93" s="72"/>
      <c r="H93" s="72"/>
      <c r="I93" s="73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</row>
    <row r="94" spans="1:99" x14ac:dyDescent="0.2">
      <c r="A94" s="10" t="s">
        <v>13</v>
      </c>
      <c r="B94" s="11" t="s">
        <v>129</v>
      </c>
      <c r="C94" s="14" t="s">
        <v>233</v>
      </c>
      <c r="D94" s="19">
        <v>3.65</v>
      </c>
      <c r="E94" s="19">
        <v>9.67</v>
      </c>
      <c r="F94" s="19">
        <v>36.6</v>
      </c>
      <c r="G94" s="52">
        <v>242.33</v>
      </c>
      <c r="H94" s="52">
        <v>0.52</v>
      </c>
      <c r="I94" s="12" t="s">
        <v>128</v>
      </c>
    </row>
    <row r="95" spans="1:99" x14ac:dyDescent="0.2">
      <c r="A95" s="10"/>
      <c r="B95" s="11" t="s">
        <v>60</v>
      </c>
      <c r="C95" s="14" t="s">
        <v>53</v>
      </c>
      <c r="D95" s="19">
        <v>2.6</v>
      </c>
      <c r="E95" s="19">
        <v>0.39</v>
      </c>
      <c r="F95" s="19">
        <v>30.43</v>
      </c>
      <c r="G95" s="52">
        <v>152.38999999999999</v>
      </c>
      <c r="H95" s="52">
        <v>0.52200000000000002</v>
      </c>
      <c r="I95" s="12" t="s">
        <v>59</v>
      </c>
    </row>
    <row r="96" spans="1:99" x14ac:dyDescent="0.2">
      <c r="A96" s="10"/>
      <c r="B96" s="11" t="s">
        <v>24</v>
      </c>
      <c r="C96" s="14" t="s">
        <v>58</v>
      </c>
      <c r="D96" s="19">
        <v>0</v>
      </c>
      <c r="E96" s="19">
        <v>0</v>
      </c>
      <c r="F96" s="19">
        <v>19.14</v>
      </c>
      <c r="G96" s="52">
        <v>69.599999999999994</v>
      </c>
      <c r="H96" s="52">
        <v>0</v>
      </c>
      <c r="I96" s="12" t="s">
        <v>196</v>
      </c>
    </row>
    <row r="97" spans="1:99" s="39" customFormat="1" x14ac:dyDescent="0.2">
      <c r="A97" s="34"/>
      <c r="B97" s="35"/>
      <c r="C97" s="41">
        <f>250+5+C95+C96</f>
        <v>515</v>
      </c>
      <c r="D97" s="36">
        <f>D94+D95+D96</f>
        <v>6.25</v>
      </c>
      <c r="E97" s="36">
        <f t="shared" ref="E97:H97" si="16">E94+E95+E96</f>
        <v>10.06</v>
      </c>
      <c r="F97" s="36">
        <f t="shared" si="16"/>
        <v>86.17</v>
      </c>
      <c r="G97" s="37">
        <f t="shared" si="16"/>
        <v>464.32000000000005</v>
      </c>
      <c r="H97" s="37">
        <f t="shared" si="16"/>
        <v>1.042</v>
      </c>
      <c r="I97" s="38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</row>
    <row r="98" spans="1:99" x14ac:dyDescent="0.2">
      <c r="A98" s="10" t="s">
        <v>26</v>
      </c>
      <c r="B98" s="11" t="s">
        <v>132</v>
      </c>
      <c r="C98" s="14" t="s">
        <v>25</v>
      </c>
      <c r="D98" s="19">
        <v>0.9</v>
      </c>
      <c r="E98" s="19">
        <v>0</v>
      </c>
      <c r="F98" s="19">
        <v>18.18</v>
      </c>
      <c r="G98" s="52">
        <v>76.81</v>
      </c>
      <c r="H98" s="52">
        <v>3.6</v>
      </c>
      <c r="I98" s="12" t="s">
        <v>131</v>
      </c>
    </row>
    <row r="99" spans="1:99" x14ac:dyDescent="0.2">
      <c r="A99" s="40"/>
      <c r="B99" s="11" t="s">
        <v>209</v>
      </c>
      <c r="C99" s="14">
        <v>50</v>
      </c>
      <c r="D99" s="19"/>
      <c r="E99" s="19"/>
      <c r="F99" s="19"/>
      <c r="G99" s="52">
        <v>23</v>
      </c>
      <c r="H99" s="52"/>
      <c r="I99" s="12"/>
    </row>
    <row r="100" spans="1:99" s="39" customFormat="1" x14ac:dyDescent="0.2">
      <c r="A100" s="34"/>
      <c r="B100" s="35"/>
      <c r="C100" s="41">
        <f>SUM(C98+C99)</f>
        <v>230</v>
      </c>
      <c r="D100" s="41">
        <f t="shared" ref="D100:H100" si="17">D98</f>
        <v>0.9</v>
      </c>
      <c r="E100" s="41">
        <f t="shared" si="17"/>
        <v>0</v>
      </c>
      <c r="F100" s="41">
        <f t="shared" si="17"/>
        <v>18.18</v>
      </c>
      <c r="G100" s="42">
        <f>SUM(G98+G99)</f>
        <v>99.81</v>
      </c>
      <c r="H100" s="42">
        <f t="shared" si="17"/>
        <v>3.6</v>
      </c>
      <c r="I100" s="38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</row>
    <row r="101" spans="1:99" x14ac:dyDescent="0.2">
      <c r="A101" s="10" t="s">
        <v>30</v>
      </c>
      <c r="B101" s="11" t="s">
        <v>134</v>
      </c>
      <c r="C101" s="14" t="s">
        <v>53</v>
      </c>
      <c r="D101" s="19">
        <v>0.18</v>
      </c>
      <c r="E101" s="19">
        <v>0.06</v>
      </c>
      <c r="F101" s="19">
        <v>0.66</v>
      </c>
      <c r="G101" s="52">
        <v>4.32</v>
      </c>
      <c r="H101" s="52">
        <v>4.5</v>
      </c>
      <c r="I101" s="12" t="s">
        <v>31</v>
      </c>
    </row>
    <row r="102" spans="1:99" x14ac:dyDescent="0.2">
      <c r="A102" s="10"/>
      <c r="B102" s="11" t="s">
        <v>136</v>
      </c>
      <c r="C102" s="14">
        <v>230</v>
      </c>
      <c r="D102" s="19">
        <v>8.82</v>
      </c>
      <c r="E102" s="19">
        <v>6.32</v>
      </c>
      <c r="F102" s="19">
        <v>8.64</v>
      </c>
      <c r="G102" s="52">
        <v>176</v>
      </c>
      <c r="H102" s="52">
        <v>13.1</v>
      </c>
      <c r="I102" s="12" t="s">
        <v>135</v>
      </c>
    </row>
    <row r="103" spans="1:99" x14ac:dyDescent="0.2">
      <c r="A103" s="10"/>
      <c r="B103" s="11" t="s">
        <v>138</v>
      </c>
      <c r="C103" s="14" t="s">
        <v>95</v>
      </c>
      <c r="D103" s="19">
        <v>4.67</v>
      </c>
      <c r="E103" s="19">
        <v>12.4</v>
      </c>
      <c r="F103" s="19">
        <v>12.47</v>
      </c>
      <c r="G103" s="52">
        <v>240.06</v>
      </c>
      <c r="H103" s="52">
        <v>21.670999999999999</v>
      </c>
      <c r="I103" s="12" t="s">
        <v>137</v>
      </c>
    </row>
    <row r="104" spans="1:99" ht="25.5" x14ac:dyDescent="0.2">
      <c r="A104" s="10"/>
      <c r="B104" s="11" t="s">
        <v>80</v>
      </c>
      <c r="C104" s="14" t="s">
        <v>58</v>
      </c>
      <c r="D104" s="19">
        <v>1.1000000000000001</v>
      </c>
      <c r="E104" s="19">
        <v>0.22</v>
      </c>
      <c r="F104" s="19">
        <v>32.76</v>
      </c>
      <c r="G104" s="52">
        <v>135.44</v>
      </c>
      <c r="H104" s="52">
        <v>0.1</v>
      </c>
      <c r="I104" s="12" t="s">
        <v>79</v>
      </c>
    </row>
    <row r="105" spans="1:99" x14ac:dyDescent="0.2">
      <c r="A105" s="10"/>
      <c r="B105" s="11" t="s">
        <v>45</v>
      </c>
      <c r="C105" s="14" t="s">
        <v>38</v>
      </c>
      <c r="D105" s="19">
        <v>3.3</v>
      </c>
      <c r="E105" s="19">
        <v>0.6</v>
      </c>
      <c r="F105" s="19">
        <v>17.149999999999999</v>
      </c>
      <c r="G105" s="52">
        <v>90.5</v>
      </c>
      <c r="H105" s="52">
        <v>0</v>
      </c>
      <c r="I105" s="12" t="s">
        <v>44</v>
      </c>
    </row>
    <row r="106" spans="1:99" s="39" customFormat="1" x14ac:dyDescent="0.2">
      <c r="A106" s="34"/>
      <c r="B106" s="35"/>
      <c r="C106" s="41">
        <f>C101+C102+C103+C104+C105</f>
        <v>670</v>
      </c>
      <c r="D106" s="41">
        <f t="shared" ref="D106:H106" si="18">D101+D102+D103+D104+D105</f>
        <v>18.07</v>
      </c>
      <c r="E106" s="41">
        <f t="shared" si="18"/>
        <v>19.600000000000001</v>
      </c>
      <c r="F106" s="41">
        <f t="shared" si="18"/>
        <v>71.680000000000007</v>
      </c>
      <c r="G106" s="42">
        <f t="shared" si="18"/>
        <v>646.31999999999994</v>
      </c>
      <c r="H106" s="42">
        <f t="shared" si="18"/>
        <v>39.371000000000002</v>
      </c>
      <c r="I106" s="38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57"/>
      <c r="CB106" s="57"/>
      <c r="CC106" s="57"/>
      <c r="CD106" s="57"/>
      <c r="CE106" s="57"/>
      <c r="CF106" s="57"/>
      <c r="CG106" s="57"/>
      <c r="CH106" s="57"/>
      <c r="CI106" s="57"/>
      <c r="CJ106" s="57"/>
      <c r="CK106" s="57"/>
      <c r="CL106" s="57"/>
      <c r="CM106" s="57"/>
      <c r="CN106" s="57"/>
      <c r="CO106" s="57"/>
      <c r="CP106" s="57"/>
      <c r="CQ106" s="57"/>
      <c r="CR106" s="57"/>
      <c r="CS106" s="57"/>
      <c r="CT106" s="57"/>
      <c r="CU106" s="57"/>
    </row>
    <row r="107" spans="1:99" ht="38.25" x14ac:dyDescent="0.2">
      <c r="A107" s="66" t="s">
        <v>47</v>
      </c>
      <c r="B107" s="11" t="s">
        <v>141</v>
      </c>
      <c r="C107" s="14">
        <v>200</v>
      </c>
      <c r="D107" s="19">
        <v>17.54</v>
      </c>
      <c r="E107" s="19">
        <v>20.3</v>
      </c>
      <c r="F107" s="19">
        <v>39</v>
      </c>
      <c r="G107" s="52">
        <v>331.1</v>
      </c>
      <c r="H107" s="52">
        <v>0.83299999999999996</v>
      </c>
      <c r="I107" s="12" t="s">
        <v>140</v>
      </c>
    </row>
    <row r="108" spans="1:99" x14ac:dyDescent="0.2">
      <c r="A108" s="10"/>
      <c r="B108" s="11" t="s">
        <v>242</v>
      </c>
      <c r="C108" s="14">
        <v>180</v>
      </c>
      <c r="D108" s="19">
        <v>9</v>
      </c>
      <c r="E108" s="19">
        <v>5.76</v>
      </c>
      <c r="F108" s="19">
        <v>15.3</v>
      </c>
      <c r="G108" s="52">
        <v>156.6</v>
      </c>
      <c r="H108" s="52">
        <v>1.08</v>
      </c>
      <c r="I108" s="12" t="s">
        <v>143</v>
      </c>
    </row>
    <row r="109" spans="1:99" x14ac:dyDescent="0.2">
      <c r="A109" s="10"/>
      <c r="B109" s="11" t="s">
        <v>21</v>
      </c>
      <c r="C109" s="14" t="s">
        <v>46</v>
      </c>
      <c r="D109" s="19">
        <v>1.6</v>
      </c>
      <c r="E109" s="19">
        <v>0.4</v>
      </c>
      <c r="F109" s="19">
        <v>23.64</v>
      </c>
      <c r="G109" s="52">
        <v>95.2</v>
      </c>
      <c r="H109" s="52">
        <v>0</v>
      </c>
      <c r="I109" s="12" t="s">
        <v>81</v>
      </c>
    </row>
    <row r="110" spans="1:99" x14ac:dyDescent="0.2">
      <c r="A110" s="10"/>
      <c r="B110" s="11" t="s">
        <v>241</v>
      </c>
      <c r="C110" s="14">
        <v>40</v>
      </c>
      <c r="D110" s="19">
        <v>0.57999999999999996</v>
      </c>
      <c r="E110" s="19">
        <v>1.35</v>
      </c>
      <c r="F110" s="19">
        <v>3.97</v>
      </c>
      <c r="G110" s="52">
        <v>15.45</v>
      </c>
      <c r="H110" s="52">
        <v>6.4000000000000001E-2</v>
      </c>
      <c r="I110" s="32">
        <v>351</v>
      </c>
    </row>
    <row r="111" spans="1:99" s="39" customFormat="1" x14ac:dyDescent="0.2">
      <c r="A111" s="47"/>
      <c r="B111" s="48"/>
      <c r="C111" s="49">
        <f>C107+C108+C109+C110</f>
        <v>460</v>
      </c>
      <c r="D111" s="49">
        <f t="shared" ref="D111:H111" si="19">D107+D108+D109+D110</f>
        <v>28.72</v>
      </c>
      <c r="E111" s="49">
        <f t="shared" si="19"/>
        <v>27.810000000000002</v>
      </c>
      <c r="F111" s="49">
        <f t="shared" si="19"/>
        <v>81.91</v>
      </c>
      <c r="G111" s="50">
        <f t="shared" si="19"/>
        <v>598.35000000000014</v>
      </c>
      <c r="H111" s="50">
        <f t="shared" si="19"/>
        <v>1.9770000000000001</v>
      </c>
      <c r="I111" s="51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57"/>
      <c r="CB111" s="57"/>
      <c r="CC111" s="57"/>
      <c r="CD111" s="57"/>
      <c r="CE111" s="57"/>
      <c r="CF111" s="57"/>
      <c r="CG111" s="57"/>
      <c r="CH111" s="57"/>
      <c r="CI111" s="57"/>
      <c r="CJ111" s="57"/>
      <c r="CK111" s="57"/>
      <c r="CL111" s="57"/>
      <c r="CM111" s="57"/>
      <c r="CN111" s="57"/>
      <c r="CO111" s="57"/>
      <c r="CP111" s="57"/>
      <c r="CQ111" s="57"/>
      <c r="CR111" s="57"/>
      <c r="CS111" s="57"/>
      <c r="CT111" s="57"/>
      <c r="CU111" s="57"/>
    </row>
    <row r="112" spans="1:99" s="8" customFormat="1" ht="13.5" thickBot="1" x14ac:dyDescent="0.25">
      <c r="A112" s="69" t="s">
        <v>54</v>
      </c>
      <c r="B112" s="70"/>
      <c r="C112" s="15">
        <f>SUM(C97+C100+C106+C111)</f>
        <v>1875</v>
      </c>
      <c r="D112" s="20">
        <v>53.660000000000004</v>
      </c>
      <c r="E112" s="20">
        <v>56.220000000000006</v>
      </c>
      <c r="F112" s="20">
        <v>256.97000000000003</v>
      </c>
      <c r="G112" s="67">
        <f>SUM(G97+G100+G106+G111)</f>
        <v>1808.8000000000002</v>
      </c>
      <c r="H112" s="61">
        <v>61.125999999999991</v>
      </c>
      <c r="I112" s="13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</row>
    <row r="113" spans="1:99" s="8" customFormat="1" x14ac:dyDescent="0.2">
      <c r="A113" s="71" t="s">
        <v>144</v>
      </c>
      <c r="B113" s="72"/>
      <c r="C113" s="72"/>
      <c r="D113" s="72"/>
      <c r="E113" s="72"/>
      <c r="F113" s="72"/>
      <c r="G113" s="72"/>
      <c r="H113" s="72"/>
      <c r="I113" s="73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</row>
    <row r="114" spans="1:99" x14ac:dyDescent="0.2">
      <c r="A114" s="10" t="s">
        <v>13</v>
      </c>
      <c r="B114" s="11" t="s">
        <v>145</v>
      </c>
      <c r="C114" s="14" t="s">
        <v>233</v>
      </c>
      <c r="D114" s="19">
        <v>7.57</v>
      </c>
      <c r="E114" s="19">
        <v>7.72</v>
      </c>
      <c r="F114" s="19">
        <v>27.1</v>
      </c>
      <c r="G114" s="52">
        <v>225.35</v>
      </c>
      <c r="H114" s="52">
        <v>0.52</v>
      </c>
      <c r="I114" s="12" t="s">
        <v>27</v>
      </c>
    </row>
    <row r="115" spans="1:99" x14ac:dyDescent="0.2">
      <c r="A115" s="10"/>
      <c r="B115" s="11" t="s">
        <v>21</v>
      </c>
      <c r="C115" s="14" t="s">
        <v>46</v>
      </c>
      <c r="D115" s="19">
        <v>1.6</v>
      </c>
      <c r="E115" s="19">
        <v>0.4</v>
      </c>
      <c r="F115" s="19">
        <v>23.64</v>
      </c>
      <c r="G115" s="52">
        <v>95.2</v>
      </c>
      <c r="H115" s="52">
        <v>0</v>
      </c>
      <c r="I115" s="12" t="s">
        <v>146</v>
      </c>
    </row>
    <row r="116" spans="1:99" x14ac:dyDescent="0.2">
      <c r="A116" s="10"/>
      <c r="B116" s="11" t="s">
        <v>18</v>
      </c>
      <c r="C116" s="14" t="s">
        <v>229</v>
      </c>
      <c r="D116" s="19">
        <v>0.03</v>
      </c>
      <c r="E116" s="19">
        <v>4.95</v>
      </c>
      <c r="F116" s="19">
        <v>0.05</v>
      </c>
      <c r="G116" s="52">
        <v>44.88</v>
      </c>
      <c r="H116" s="52">
        <v>0</v>
      </c>
      <c r="I116" s="12" t="s">
        <v>17</v>
      </c>
      <c r="M116" s="57">
        <f>SUM(Ясли!L113)</f>
        <v>0</v>
      </c>
    </row>
    <row r="117" spans="1:99" x14ac:dyDescent="0.2">
      <c r="A117" s="10"/>
      <c r="B117" s="11" t="s">
        <v>89</v>
      </c>
      <c r="C117" s="14" t="s">
        <v>58</v>
      </c>
      <c r="D117" s="19">
        <v>1.6</v>
      </c>
      <c r="E117" s="19">
        <v>1</v>
      </c>
      <c r="F117" s="19">
        <v>17.2</v>
      </c>
      <c r="G117" s="52">
        <v>88.94</v>
      </c>
      <c r="H117" s="52">
        <v>1.1399999999999999</v>
      </c>
      <c r="I117" s="12" t="s">
        <v>88</v>
      </c>
    </row>
    <row r="118" spans="1:99" s="39" customFormat="1" x14ac:dyDescent="0.2">
      <c r="A118" s="34"/>
      <c r="B118" s="35"/>
      <c r="C118" s="41">
        <f>250+5+C115+C116+C117</f>
        <v>501</v>
      </c>
      <c r="D118" s="36">
        <f>D114+D115+D116+D117</f>
        <v>10.799999999999999</v>
      </c>
      <c r="E118" s="36">
        <f t="shared" ref="E118:H118" si="20">E114+E115+E116+E117</f>
        <v>14.07</v>
      </c>
      <c r="F118" s="36">
        <f t="shared" si="20"/>
        <v>67.989999999999995</v>
      </c>
      <c r="G118" s="37">
        <f t="shared" si="20"/>
        <v>454.37</v>
      </c>
      <c r="H118" s="37">
        <f t="shared" si="20"/>
        <v>1.66</v>
      </c>
      <c r="I118" s="38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</row>
    <row r="119" spans="1:99" x14ac:dyDescent="0.2">
      <c r="A119" s="10" t="s">
        <v>26</v>
      </c>
      <c r="B119" s="11" t="s">
        <v>239</v>
      </c>
      <c r="C119" s="14">
        <v>190</v>
      </c>
      <c r="D119" s="19">
        <v>0.4</v>
      </c>
      <c r="E119" s="19">
        <v>1.8</v>
      </c>
      <c r="F119" s="19">
        <v>16.2</v>
      </c>
      <c r="G119" s="52">
        <v>100</v>
      </c>
      <c r="H119" s="52">
        <v>120</v>
      </c>
      <c r="I119" s="32">
        <v>145</v>
      </c>
    </row>
    <row r="120" spans="1:99" s="39" customFormat="1" x14ac:dyDescent="0.2">
      <c r="A120" s="34"/>
      <c r="B120" s="35"/>
      <c r="C120" s="41">
        <f>C119</f>
        <v>190</v>
      </c>
      <c r="D120" s="41">
        <f t="shared" ref="D120:H120" si="21">D119</f>
        <v>0.4</v>
      </c>
      <c r="E120" s="41">
        <f t="shared" si="21"/>
        <v>1.8</v>
      </c>
      <c r="F120" s="41">
        <f t="shared" si="21"/>
        <v>16.2</v>
      </c>
      <c r="G120" s="42">
        <f t="shared" si="21"/>
        <v>100</v>
      </c>
      <c r="H120" s="42">
        <f t="shared" si="21"/>
        <v>120</v>
      </c>
      <c r="I120" s="38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</row>
    <row r="121" spans="1:99" x14ac:dyDescent="0.2">
      <c r="A121" s="10" t="s">
        <v>30</v>
      </c>
      <c r="B121" s="11" t="s">
        <v>150</v>
      </c>
      <c r="C121" s="14" t="s">
        <v>53</v>
      </c>
      <c r="D121" s="19">
        <v>0.6</v>
      </c>
      <c r="E121" s="19">
        <v>1.08</v>
      </c>
      <c r="F121" s="19">
        <v>2.82</v>
      </c>
      <c r="G121" s="52">
        <v>27</v>
      </c>
      <c r="H121" s="52">
        <v>0</v>
      </c>
      <c r="I121" s="12" t="s">
        <v>96</v>
      </c>
    </row>
    <row r="122" spans="1:99" ht="38.25" x14ac:dyDescent="0.2">
      <c r="A122" s="10"/>
      <c r="B122" s="11" t="s">
        <v>152</v>
      </c>
      <c r="C122" s="14" t="s">
        <v>230</v>
      </c>
      <c r="D122" s="19">
        <v>4.5</v>
      </c>
      <c r="E122" s="19">
        <v>6.35</v>
      </c>
      <c r="F122" s="19">
        <v>18.12</v>
      </c>
      <c r="G122" s="52">
        <v>147.25</v>
      </c>
      <c r="H122" s="52">
        <v>17.05</v>
      </c>
      <c r="I122" s="12" t="s">
        <v>151</v>
      </c>
    </row>
    <row r="123" spans="1:99" x14ac:dyDescent="0.2">
      <c r="A123" s="10"/>
      <c r="B123" s="11" t="s">
        <v>154</v>
      </c>
      <c r="C123" s="14">
        <v>140</v>
      </c>
      <c r="D123" s="19">
        <v>9.9700000000000006</v>
      </c>
      <c r="E123" s="19">
        <v>10.87</v>
      </c>
      <c r="F123" s="19">
        <v>24.43</v>
      </c>
      <c r="G123" s="52">
        <v>273.75</v>
      </c>
      <c r="H123" s="52">
        <v>1.452</v>
      </c>
      <c r="I123" s="12" t="s">
        <v>153</v>
      </c>
    </row>
    <row r="124" spans="1:99" x14ac:dyDescent="0.2">
      <c r="A124" s="10"/>
      <c r="B124" s="11" t="s">
        <v>156</v>
      </c>
      <c r="C124" s="14" t="s">
        <v>58</v>
      </c>
      <c r="D124" s="19">
        <v>0.14000000000000001</v>
      </c>
      <c r="E124" s="19">
        <v>0.14000000000000001</v>
      </c>
      <c r="F124" s="19">
        <v>27.4</v>
      </c>
      <c r="G124" s="52">
        <v>107.5</v>
      </c>
      <c r="H124" s="52">
        <v>1.58</v>
      </c>
      <c r="I124" s="12" t="s">
        <v>155</v>
      </c>
    </row>
    <row r="125" spans="1:99" x14ac:dyDescent="0.2">
      <c r="A125" s="10"/>
      <c r="B125" s="11" t="s">
        <v>45</v>
      </c>
      <c r="C125" s="14" t="s">
        <v>38</v>
      </c>
      <c r="D125" s="19">
        <v>3.3</v>
      </c>
      <c r="E125" s="19">
        <v>0.6</v>
      </c>
      <c r="F125" s="19">
        <v>17.149999999999999</v>
      </c>
      <c r="G125" s="52">
        <v>90.5</v>
      </c>
      <c r="H125" s="52">
        <v>0</v>
      </c>
      <c r="I125" s="12" t="s">
        <v>44</v>
      </c>
    </row>
    <row r="126" spans="1:99" s="39" customFormat="1" x14ac:dyDescent="0.2">
      <c r="A126" s="34"/>
      <c r="B126" s="35"/>
      <c r="C126" s="41">
        <f>C121+C122+C123+C124+C125</f>
        <v>700</v>
      </c>
      <c r="D126" s="41">
        <f t="shared" ref="D126:H126" si="22">D121+D122+D123+D124+D125</f>
        <v>18.510000000000002</v>
      </c>
      <c r="E126" s="41">
        <f t="shared" si="22"/>
        <v>19.04</v>
      </c>
      <c r="F126" s="41">
        <f t="shared" si="22"/>
        <v>89.920000000000016</v>
      </c>
      <c r="G126" s="42">
        <f t="shared" si="22"/>
        <v>646</v>
      </c>
      <c r="H126" s="42">
        <f t="shared" si="22"/>
        <v>20.082000000000001</v>
      </c>
      <c r="I126" s="38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7"/>
    </row>
    <row r="127" spans="1:99" ht="38.25" x14ac:dyDescent="0.2">
      <c r="A127" s="66" t="s">
        <v>47</v>
      </c>
      <c r="B127" s="11" t="s">
        <v>158</v>
      </c>
      <c r="C127" s="14" t="s">
        <v>230</v>
      </c>
      <c r="D127" s="19">
        <v>7.55</v>
      </c>
      <c r="E127" s="19">
        <v>7.55</v>
      </c>
      <c r="F127" s="19">
        <v>52.13</v>
      </c>
      <c r="G127" s="52">
        <v>252.12</v>
      </c>
      <c r="H127" s="52">
        <v>85.325000000000003</v>
      </c>
      <c r="I127" s="12" t="s">
        <v>157</v>
      </c>
    </row>
    <row r="128" spans="1:99" x14ac:dyDescent="0.2">
      <c r="A128" s="10"/>
      <c r="B128" s="11" t="s">
        <v>160</v>
      </c>
      <c r="C128" s="14"/>
      <c r="D128" s="19">
        <v>0</v>
      </c>
      <c r="E128" s="19">
        <v>0</v>
      </c>
      <c r="F128" s="19">
        <v>0</v>
      </c>
      <c r="G128" s="52">
        <v>0</v>
      </c>
      <c r="H128" s="52">
        <v>0</v>
      </c>
      <c r="I128" s="12" t="s">
        <v>159</v>
      </c>
    </row>
    <row r="129" spans="1:99" x14ac:dyDescent="0.2">
      <c r="A129" s="10"/>
      <c r="B129" s="11" t="s">
        <v>162</v>
      </c>
      <c r="C129" s="14" t="s">
        <v>33</v>
      </c>
      <c r="D129" s="19">
        <v>6.58</v>
      </c>
      <c r="E129" s="19">
        <v>10.57</v>
      </c>
      <c r="F129" s="19">
        <v>0.56000000000000005</v>
      </c>
      <c r="G129" s="52">
        <v>153.19999999999999</v>
      </c>
      <c r="H129" s="52">
        <v>0</v>
      </c>
      <c r="I129" s="12" t="s">
        <v>161</v>
      </c>
    </row>
    <row r="130" spans="1:99" x14ac:dyDescent="0.2">
      <c r="A130" s="10"/>
      <c r="B130" s="11" t="s">
        <v>149</v>
      </c>
      <c r="C130" s="14" t="s">
        <v>16</v>
      </c>
      <c r="D130" s="19">
        <v>0.45</v>
      </c>
      <c r="E130" s="19">
        <v>0.3</v>
      </c>
      <c r="F130" s="19">
        <v>24.45</v>
      </c>
      <c r="G130" s="52">
        <v>102</v>
      </c>
      <c r="H130" s="52">
        <v>3</v>
      </c>
      <c r="I130" s="12" t="s">
        <v>148</v>
      </c>
    </row>
    <row r="131" spans="1:99" x14ac:dyDescent="0.2">
      <c r="A131" s="10"/>
      <c r="B131" s="11" t="s">
        <v>21</v>
      </c>
      <c r="C131" s="14" t="s">
        <v>46</v>
      </c>
      <c r="D131" s="19">
        <v>1.6</v>
      </c>
      <c r="E131" s="19">
        <v>0.4</v>
      </c>
      <c r="F131" s="19">
        <v>23.64</v>
      </c>
      <c r="G131" s="52">
        <v>95.2</v>
      </c>
      <c r="H131" s="52">
        <v>0</v>
      </c>
      <c r="I131" s="12" t="s">
        <v>81</v>
      </c>
    </row>
    <row r="132" spans="1:99" s="39" customFormat="1" x14ac:dyDescent="0.2">
      <c r="A132" s="47"/>
      <c r="B132" s="48"/>
      <c r="C132" s="49">
        <f>C127+C128+C129+C130+C131</f>
        <v>510</v>
      </c>
      <c r="D132" s="49">
        <f t="shared" ref="D132:H132" si="23">D127+D128+D129+D130+D131</f>
        <v>16.18</v>
      </c>
      <c r="E132" s="49">
        <f t="shared" si="23"/>
        <v>18.82</v>
      </c>
      <c r="F132" s="49">
        <f t="shared" si="23"/>
        <v>100.78</v>
      </c>
      <c r="G132" s="50">
        <f t="shared" si="23"/>
        <v>602.52</v>
      </c>
      <c r="H132" s="50">
        <f t="shared" si="23"/>
        <v>88.325000000000003</v>
      </c>
      <c r="I132" s="51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  <c r="BM132" s="57"/>
      <c r="BN132" s="57"/>
      <c r="BO132" s="57"/>
      <c r="BP132" s="57"/>
      <c r="BQ132" s="57"/>
      <c r="BR132" s="57"/>
      <c r="BS132" s="57"/>
      <c r="BT132" s="57"/>
      <c r="BU132" s="57"/>
      <c r="BV132" s="57"/>
      <c r="BW132" s="57"/>
      <c r="BX132" s="57"/>
      <c r="BY132" s="57"/>
      <c r="BZ132" s="57"/>
      <c r="CA132" s="57"/>
      <c r="CB132" s="57"/>
      <c r="CC132" s="57"/>
      <c r="CD132" s="57"/>
      <c r="CE132" s="57"/>
      <c r="CF132" s="57"/>
      <c r="CG132" s="57"/>
      <c r="CH132" s="57"/>
      <c r="CI132" s="57"/>
      <c r="CJ132" s="57"/>
      <c r="CK132" s="57"/>
      <c r="CL132" s="57"/>
      <c r="CM132" s="57"/>
      <c r="CN132" s="57"/>
      <c r="CO132" s="57"/>
      <c r="CP132" s="57"/>
      <c r="CQ132" s="57"/>
      <c r="CR132" s="57"/>
      <c r="CS132" s="57"/>
      <c r="CT132" s="57"/>
      <c r="CU132" s="57"/>
    </row>
    <row r="133" spans="1:99" s="8" customFormat="1" ht="13.5" thickBot="1" x14ac:dyDescent="0.25">
      <c r="A133" s="69" t="s">
        <v>54</v>
      </c>
      <c r="B133" s="70"/>
      <c r="C133" s="15">
        <f>SUM(C118+C120+C126+C132)</f>
        <v>1901</v>
      </c>
      <c r="D133" s="20">
        <v>46.09</v>
      </c>
      <c r="E133" s="20">
        <v>52.03</v>
      </c>
      <c r="F133" s="20">
        <v>283.19</v>
      </c>
      <c r="G133" s="67">
        <f>SUM(G118+G120+G126+G132)</f>
        <v>1802.8899999999999</v>
      </c>
      <c r="H133" s="61">
        <v>114.96700000000001</v>
      </c>
      <c r="I133" s="13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</row>
    <row r="134" spans="1:99" s="8" customFormat="1" x14ac:dyDescent="0.2">
      <c r="A134" s="71" t="s">
        <v>163</v>
      </c>
      <c r="B134" s="72"/>
      <c r="C134" s="72"/>
      <c r="D134" s="72"/>
      <c r="E134" s="72"/>
      <c r="F134" s="72"/>
      <c r="G134" s="72"/>
      <c r="H134" s="72"/>
      <c r="I134" s="73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</row>
    <row r="135" spans="1:99" x14ac:dyDescent="0.2">
      <c r="A135" s="10" t="s">
        <v>13</v>
      </c>
      <c r="B135" s="11" t="s">
        <v>165</v>
      </c>
      <c r="C135" s="14">
        <v>250</v>
      </c>
      <c r="D135" s="19">
        <v>8.89</v>
      </c>
      <c r="E135" s="19">
        <v>3.94</v>
      </c>
      <c r="F135" s="19">
        <v>26.29</v>
      </c>
      <c r="G135" s="52">
        <v>230.375</v>
      </c>
      <c r="H135" s="52">
        <v>2.3980000000000001</v>
      </c>
      <c r="I135" s="12" t="s">
        <v>164</v>
      </c>
    </row>
    <row r="136" spans="1:99" x14ac:dyDescent="0.2">
      <c r="A136" s="10"/>
      <c r="B136" s="11" t="s">
        <v>21</v>
      </c>
      <c r="C136" s="14" t="s">
        <v>82</v>
      </c>
      <c r="D136" s="19">
        <v>1.5</v>
      </c>
      <c r="E136" s="19">
        <v>0.3</v>
      </c>
      <c r="F136" s="19">
        <v>14.73</v>
      </c>
      <c r="G136" s="52">
        <v>71.400000000000006</v>
      </c>
      <c r="H136" s="52">
        <v>0</v>
      </c>
      <c r="I136" s="12" t="s">
        <v>20</v>
      </c>
    </row>
    <row r="137" spans="1:99" x14ac:dyDescent="0.2">
      <c r="A137" s="10"/>
      <c r="B137" s="11" t="s">
        <v>113</v>
      </c>
      <c r="C137" s="14" t="s">
        <v>232</v>
      </c>
      <c r="D137" s="19">
        <v>2.81</v>
      </c>
      <c r="E137" s="19">
        <v>4.49</v>
      </c>
      <c r="F137" s="19">
        <v>0</v>
      </c>
      <c r="G137" s="52">
        <v>56.02</v>
      </c>
      <c r="H137" s="52">
        <v>0.216</v>
      </c>
      <c r="I137" s="12" t="s">
        <v>112</v>
      </c>
    </row>
    <row r="138" spans="1:99" x14ac:dyDescent="0.2">
      <c r="A138" s="10"/>
      <c r="B138" s="11" t="s">
        <v>62</v>
      </c>
      <c r="C138" s="14" t="s">
        <v>58</v>
      </c>
      <c r="D138" s="19">
        <v>0</v>
      </c>
      <c r="E138" s="19">
        <v>0</v>
      </c>
      <c r="F138" s="19">
        <v>19.14</v>
      </c>
      <c r="G138" s="52">
        <v>69.599999999999994</v>
      </c>
      <c r="H138" s="52">
        <v>0</v>
      </c>
      <c r="I138" s="12" t="s">
        <v>61</v>
      </c>
    </row>
    <row r="139" spans="1:99" s="39" customFormat="1" x14ac:dyDescent="0.2">
      <c r="A139" s="34"/>
      <c r="B139" s="35"/>
      <c r="C139" s="41">
        <f>C135+C136+C137+C138</f>
        <v>495</v>
      </c>
      <c r="D139" s="41">
        <f t="shared" ref="D139:H139" si="24">D135+D136+D137+D138</f>
        <v>13.200000000000001</v>
      </c>
      <c r="E139" s="41">
        <f t="shared" si="24"/>
        <v>8.73</v>
      </c>
      <c r="F139" s="41">
        <f t="shared" si="24"/>
        <v>60.16</v>
      </c>
      <c r="G139" s="42">
        <f t="shared" si="24"/>
        <v>427.39499999999998</v>
      </c>
      <c r="H139" s="42">
        <f t="shared" si="24"/>
        <v>2.6140000000000003</v>
      </c>
      <c r="I139" s="38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7"/>
    </row>
    <row r="140" spans="1:99" x14ac:dyDescent="0.2">
      <c r="A140" s="10" t="s">
        <v>26</v>
      </c>
      <c r="B140" s="11" t="s">
        <v>167</v>
      </c>
      <c r="C140" s="14">
        <v>180</v>
      </c>
      <c r="D140" s="19">
        <v>1</v>
      </c>
      <c r="E140" s="19">
        <v>0</v>
      </c>
      <c r="F140" s="19">
        <v>25.4</v>
      </c>
      <c r="G140" s="52">
        <v>105.34</v>
      </c>
      <c r="H140" s="52">
        <v>8</v>
      </c>
      <c r="I140" s="12" t="s">
        <v>166</v>
      </c>
    </row>
    <row r="141" spans="1:99" s="39" customFormat="1" x14ac:dyDescent="0.2">
      <c r="A141" s="34"/>
      <c r="B141" s="35"/>
      <c r="C141" s="41">
        <f>C140</f>
        <v>180</v>
      </c>
      <c r="D141" s="41">
        <f t="shared" ref="D141:H141" si="25">D140</f>
        <v>1</v>
      </c>
      <c r="E141" s="41">
        <f t="shared" si="25"/>
        <v>0</v>
      </c>
      <c r="F141" s="41">
        <f t="shared" si="25"/>
        <v>25.4</v>
      </c>
      <c r="G141" s="42">
        <f t="shared" si="25"/>
        <v>105.34</v>
      </c>
      <c r="H141" s="42">
        <f t="shared" si="25"/>
        <v>8</v>
      </c>
      <c r="I141" s="38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7"/>
    </row>
    <row r="142" spans="1:99" x14ac:dyDescent="0.2">
      <c r="A142" s="10" t="s">
        <v>30</v>
      </c>
      <c r="B142" s="11" t="s">
        <v>169</v>
      </c>
      <c r="C142" s="14" t="s">
        <v>53</v>
      </c>
      <c r="D142" s="19">
        <v>1.24</v>
      </c>
      <c r="E142" s="19">
        <v>1.94</v>
      </c>
      <c r="F142" s="19">
        <v>5.66</v>
      </c>
      <c r="G142" s="52">
        <v>45.06</v>
      </c>
      <c r="H142" s="52">
        <v>10.295999999999999</v>
      </c>
      <c r="I142" s="12" t="s">
        <v>168</v>
      </c>
    </row>
    <row r="143" spans="1:99" x14ac:dyDescent="0.2">
      <c r="A143" s="10"/>
      <c r="B143" s="11" t="s">
        <v>171</v>
      </c>
      <c r="C143" s="14" t="s">
        <v>58</v>
      </c>
      <c r="D143" s="19">
        <v>1.46</v>
      </c>
      <c r="E143" s="19">
        <v>10.58</v>
      </c>
      <c r="F143" s="19">
        <v>21.44</v>
      </c>
      <c r="G143" s="52">
        <v>145.63999999999999</v>
      </c>
      <c r="H143" s="52">
        <v>6.3</v>
      </c>
      <c r="I143" s="12" t="s">
        <v>170</v>
      </c>
    </row>
    <row r="144" spans="1:99" ht="25.5" x14ac:dyDescent="0.2">
      <c r="A144" s="10"/>
      <c r="B144" s="11" t="s">
        <v>173</v>
      </c>
      <c r="C144" s="14">
        <v>160</v>
      </c>
      <c r="D144" s="19">
        <v>11.56</v>
      </c>
      <c r="E144" s="19">
        <v>10.49</v>
      </c>
      <c r="F144" s="19">
        <v>12.17</v>
      </c>
      <c r="G144" s="52">
        <v>224.1</v>
      </c>
      <c r="H144" s="52">
        <v>5.516</v>
      </c>
      <c r="I144" s="12" t="s">
        <v>172</v>
      </c>
    </row>
    <row r="145" spans="1:99" ht="25.5" x14ac:dyDescent="0.2">
      <c r="A145" s="10"/>
      <c r="B145" s="11" t="s">
        <v>80</v>
      </c>
      <c r="C145" s="14" t="s">
        <v>58</v>
      </c>
      <c r="D145" s="19">
        <v>1.1000000000000001</v>
      </c>
      <c r="E145" s="19">
        <v>0.22</v>
      </c>
      <c r="F145" s="19">
        <v>32.76</v>
      </c>
      <c r="G145" s="52">
        <v>135.44</v>
      </c>
      <c r="H145" s="52">
        <v>0.1</v>
      </c>
      <c r="I145" s="32">
        <v>332</v>
      </c>
    </row>
    <row r="146" spans="1:99" x14ac:dyDescent="0.2">
      <c r="A146" s="10"/>
      <c r="B146" s="11" t="s">
        <v>45</v>
      </c>
      <c r="C146" s="14" t="s">
        <v>38</v>
      </c>
      <c r="D146" s="19">
        <v>3.3</v>
      </c>
      <c r="E146" s="19">
        <v>0.6</v>
      </c>
      <c r="F146" s="19">
        <v>17.149999999999999</v>
      </c>
      <c r="G146" s="52">
        <v>90.5</v>
      </c>
      <c r="H146" s="52">
        <v>0</v>
      </c>
      <c r="I146" s="12" t="s">
        <v>44</v>
      </c>
    </row>
    <row r="147" spans="1:99" s="39" customFormat="1" x14ac:dyDescent="0.2">
      <c r="A147" s="34"/>
      <c r="B147" s="35"/>
      <c r="C147" s="41">
        <f>C142+C143+C144+C145+C146</f>
        <v>670</v>
      </c>
      <c r="D147" s="41">
        <f t="shared" ref="D147:H147" si="26">D142+D143+D144+D145+D146</f>
        <v>18.66</v>
      </c>
      <c r="E147" s="41">
        <f t="shared" si="26"/>
        <v>23.83</v>
      </c>
      <c r="F147" s="41">
        <f t="shared" si="26"/>
        <v>89.18</v>
      </c>
      <c r="G147" s="42">
        <f t="shared" si="26"/>
        <v>640.74</v>
      </c>
      <c r="H147" s="42">
        <f t="shared" si="26"/>
        <v>22.212000000000003</v>
      </c>
      <c r="I147" s="38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57"/>
      <c r="CK147" s="57"/>
      <c r="CL147" s="57"/>
      <c r="CM147" s="57"/>
      <c r="CN147" s="57"/>
      <c r="CO147" s="57"/>
      <c r="CP147" s="57"/>
      <c r="CQ147" s="57"/>
      <c r="CR147" s="57"/>
      <c r="CS147" s="57"/>
      <c r="CT147" s="57"/>
      <c r="CU147" s="57"/>
    </row>
    <row r="148" spans="1:99" ht="38.25" x14ac:dyDescent="0.2">
      <c r="A148" s="66" t="s">
        <v>47</v>
      </c>
      <c r="B148" s="11" t="s">
        <v>176</v>
      </c>
      <c r="C148" s="14">
        <v>120</v>
      </c>
      <c r="D148" s="19">
        <v>5.64</v>
      </c>
      <c r="E148" s="19">
        <v>6.98</v>
      </c>
      <c r="F148" s="19">
        <v>20.94</v>
      </c>
      <c r="G148" s="52">
        <v>216.41</v>
      </c>
      <c r="H148" s="52">
        <v>0</v>
      </c>
      <c r="I148" s="12" t="s">
        <v>175</v>
      </c>
    </row>
    <row r="149" spans="1:99" x14ac:dyDescent="0.2">
      <c r="A149" s="10"/>
      <c r="B149" s="11" t="s">
        <v>97</v>
      </c>
      <c r="C149" s="14">
        <v>100</v>
      </c>
      <c r="D149" s="19">
        <v>9.5399999999999991</v>
      </c>
      <c r="E149" s="19">
        <v>6.61</v>
      </c>
      <c r="F149" s="19">
        <v>0.7</v>
      </c>
      <c r="G149" s="52">
        <v>158.24</v>
      </c>
      <c r="H149" s="52">
        <v>0.52800000000000002</v>
      </c>
      <c r="I149" s="12" t="s">
        <v>96</v>
      </c>
    </row>
    <row r="150" spans="1:99" x14ac:dyDescent="0.2">
      <c r="A150" s="10"/>
      <c r="B150" s="11" t="s">
        <v>21</v>
      </c>
      <c r="C150" s="14" t="s">
        <v>46</v>
      </c>
      <c r="D150" s="19">
        <v>1.6</v>
      </c>
      <c r="E150" s="19">
        <v>0.4</v>
      </c>
      <c r="F150" s="19">
        <v>23.64</v>
      </c>
      <c r="G150" s="52">
        <v>95.2</v>
      </c>
      <c r="H150" s="52">
        <v>0</v>
      </c>
      <c r="I150" s="12" t="s">
        <v>81</v>
      </c>
    </row>
    <row r="151" spans="1:99" x14ac:dyDescent="0.2">
      <c r="A151" s="10"/>
      <c r="B151" s="11" t="s">
        <v>243</v>
      </c>
      <c r="C151" s="14">
        <v>200</v>
      </c>
      <c r="D151" s="19">
        <v>0</v>
      </c>
      <c r="E151" s="19">
        <v>0</v>
      </c>
      <c r="F151" s="19">
        <v>12</v>
      </c>
      <c r="G151" s="52">
        <v>31.6</v>
      </c>
      <c r="H151" s="52">
        <v>0.2</v>
      </c>
      <c r="I151" s="12">
        <v>475</v>
      </c>
    </row>
    <row r="152" spans="1:99" x14ac:dyDescent="0.2">
      <c r="A152" s="10"/>
      <c r="B152" s="11" t="s">
        <v>178</v>
      </c>
      <c r="C152" s="14" t="s">
        <v>82</v>
      </c>
      <c r="D152" s="19">
        <v>2.25</v>
      </c>
      <c r="E152" s="19">
        <v>3.24</v>
      </c>
      <c r="F152" s="19">
        <v>18.12</v>
      </c>
      <c r="G152" s="52">
        <v>125.1</v>
      </c>
      <c r="H152" s="52">
        <v>0</v>
      </c>
      <c r="I152" s="12" t="s">
        <v>177</v>
      </c>
    </row>
    <row r="153" spans="1:99" s="39" customFormat="1" x14ac:dyDescent="0.2">
      <c r="A153" s="47"/>
      <c r="B153" s="48"/>
      <c r="C153" s="49">
        <f>C148+C149+C150+C151+C152</f>
        <v>490</v>
      </c>
      <c r="D153" s="49">
        <f t="shared" ref="D153:H153" si="27">D148+D149+D150+D151+D152</f>
        <v>19.03</v>
      </c>
      <c r="E153" s="49">
        <f t="shared" si="27"/>
        <v>17.23</v>
      </c>
      <c r="F153" s="49">
        <f t="shared" si="27"/>
        <v>75.400000000000006</v>
      </c>
      <c r="G153" s="50">
        <f t="shared" si="27"/>
        <v>626.54999999999995</v>
      </c>
      <c r="H153" s="50">
        <f t="shared" si="27"/>
        <v>0.72799999999999998</v>
      </c>
      <c r="I153" s="51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7"/>
    </row>
    <row r="154" spans="1:99" s="8" customFormat="1" ht="13.5" thickBot="1" x14ac:dyDescent="0.25">
      <c r="A154" s="69" t="s">
        <v>54</v>
      </c>
      <c r="B154" s="70"/>
      <c r="C154" s="15">
        <f>SUM(C139+C141+C147+C153)</f>
        <v>1835</v>
      </c>
      <c r="D154" s="20">
        <v>51.89</v>
      </c>
      <c r="E154" s="20">
        <v>49.790000000000006</v>
      </c>
      <c r="F154" s="20">
        <v>251.11999999999998</v>
      </c>
      <c r="G154" s="61">
        <f>SUM(G139+G141+G147+G153)</f>
        <v>1800.0249999999999</v>
      </c>
      <c r="H154" s="61">
        <v>33.353999999999999</v>
      </c>
      <c r="I154" s="13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</row>
    <row r="155" spans="1:99" s="8" customFormat="1" x14ac:dyDescent="0.2">
      <c r="A155" s="71" t="s">
        <v>179</v>
      </c>
      <c r="B155" s="72"/>
      <c r="C155" s="72"/>
      <c r="D155" s="72"/>
      <c r="E155" s="72"/>
      <c r="F155" s="72"/>
      <c r="G155" s="72"/>
      <c r="H155" s="72"/>
      <c r="I155" s="73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6"/>
      <c r="CN155" s="56"/>
      <c r="CO155" s="56"/>
      <c r="CP155" s="56"/>
      <c r="CQ155" s="56"/>
      <c r="CR155" s="56"/>
      <c r="CS155" s="56"/>
      <c r="CT155" s="56"/>
      <c r="CU155" s="56"/>
    </row>
    <row r="156" spans="1:99" ht="25.5" x14ac:dyDescent="0.2">
      <c r="A156" s="10" t="s">
        <v>13</v>
      </c>
      <c r="B156" s="11" t="s">
        <v>181</v>
      </c>
      <c r="C156" s="14" t="s">
        <v>25</v>
      </c>
      <c r="D156" s="19">
        <v>7.24</v>
      </c>
      <c r="E156" s="19">
        <v>5.47</v>
      </c>
      <c r="F156" s="19">
        <v>26.64</v>
      </c>
      <c r="G156" s="52">
        <v>209.48</v>
      </c>
      <c r="H156" s="52">
        <v>0.86399999999999999</v>
      </c>
      <c r="I156" s="12" t="s">
        <v>180</v>
      </c>
    </row>
    <row r="157" spans="1:99" x14ac:dyDescent="0.2">
      <c r="A157" s="10"/>
      <c r="B157" s="11" t="s">
        <v>21</v>
      </c>
      <c r="C157" s="14" t="s">
        <v>46</v>
      </c>
      <c r="D157" s="19">
        <v>1.6</v>
      </c>
      <c r="E157" s="19">
        <v>0.4</v>
      </c>
      <c r="F157" s="19">
        <v>23.64</v>
      </c>
      <c r="G157" s="52">
        <v>95.2</v>
      </c>
      <c r="H157" s="52">
        <v>0</v>
      </c>
      <c r="I157" s="12" t="s">
        <v>110</v>
      </c>
    </row>
    <row r="158" spans="1:99" x14ac:dyDescent="0.2">
      <c r="A158" s="10"/>
      <c r="B158" s="11" t="s">
        <v>18</v>
      </c>
      <c r="C158" s="14" t="s">
        <v>229</v>
      </c>
      <c r="D158" s="19">
        <v>0.03</v>
      </c>
      <c r="E158" s="19">
        <v>4.95</v>
      </c>
      <c r="F158" s="19">
        <v>0.05</v>
      </c>
      <c r="G158" s="52">
        <v>44.88</v>
      </c>
      <c r="H158" s="52">
        <v>0</v>
      </c>
      <c r="I158" s="12" t="s">
        <v>17</v>
      </c>
    </row>
    <row r="159" spans="1:99" x14ac:dyDescent="0.2">
      <c r="A159" s="10"/>
      <c r="B159" s="11" t="s">
        <v>183</v>
      </c>
      <c r="C159" s="14" t="s">
        <v>58</v>
      </c>
      <c r="D159" s="19">
        <v>0.5</v>
      </c>
      <c r="E159" s="19">
        <v>0.1</v>
      </c>
      <c r="F159" s="19">
        <v>18.68</v>
      </c>
      <c r="G159" s="52">
        <v>83.32</v>
      </c>
      <c r="H159" s="52">
        <v>0.2</v>
      </c>
      <c r="I159" s="12" t="s">
        <v>182</v>
      </c>
    </row>
    <row r="160" spans="1:99" s="39" customFormat="1" x14ac:dyDescent="0.2">
      <c r="A160" s="34"/>
      <c r="B160" s="35"/>
      <c r="C160" s="41">
        <f>C156+C157+C158+C159</f>
        <v>426</v>
      </c>
      <c r="D160" s="41">
        <f t="shared" ref="D160:H160" si="28">D156+D157+D158+D159</f>
        <v>9.3699999999999992</v>
      </c>
      <c r="E160" s="41">
        <f t="shared" si="28"/>
        <v>10.92</v>
      </c>
      <c r="F160" s="41">
        <f t="shared" si="28"/>
        <v>69.009999999999991</v>
      </c>
      <c r="G160" s="42">
        <f t="shared" si="28"/>
        <v>432.88</v>
      </c>
      <c r="H160" s="42">
        <f t="shared" si="28"/>
        <v>1.0640000000000001</v>
      </c>
      <c r="I160" s="38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7"/>
      <c r="BM160" s="57"/>
      <c r="BN160" s="57"/>
      <c r="BO160" s="57"/>
      <c r="BP160" s="57"/>
      <c r="BQ160" s="57"/>
      <c r="BR160" s="57"/>
      <c r="BS160" s="57"/>
      <c r="BT160" s="57"/>
      <c r="BU160" s="57"/>
      <c r="BV160" s="57"/>
      <c r="BW160" s="57"/>
      <c r="BX160" s="57"/>
      <c r="BY160" s="57"/>
      <c r="BZ160" s="57"/>
      <c r="CA160" s="57"/>
      <c r="CB160" s="57"/>
      <c r="CC160" s="57"/>
      <c r="CD160" s="57"/>
      <c r="CE160" s="57"/>
      <c r="CF160" s="57"/>
      <c r="CG160" s="57"/>
      <c r="CH160" s="57"/>
      <c r="CI160" s="57"/>
      <c r="CJ160" s="57"/>
      <c r="CK160" s="57"/>
      <c r="CL160" s="57"/>
      <c r="CM160" s="57"/>
      <c r="CN160" s="57"/>
      <c r="CO160" s="57"/>
      <c r="CP160" s="57"/>
      <c r="CQ160" s="57"/>
      <c r="CR160" s="57"/>
      <c r="CS160" s="57"/>
      <c r="CT160" s="57"/>
      <c r="CU160" s="57"/>
    </row>
    <row r="161" spans="1:99" x14ac:dyDescent="0.2">
      <c r="A161" s="10" t="s">
        <v>26</v>
      </c>
      <c r="B161" s="11" t="s">
        <v>64</v>
      </c>
      <c r="C161" s="14" t="s">
        <v>139</v>
      </c>
      <c r="D161" s="19">
        <v>1.5</v>
      </c>
      <c r="E161" s="19">
        <v>0.5</v>
      </c>
      <c r="F161" s="19">
        <v>21</v>
      </c>
      <c r="G161" s="52">
        <v>95</v>
      </c>
      <c r="H161" s="52">
        <v>10</v>
      </c>
      <c r="I161" s="12" t="s">
        <v>63</v>
      </c>
    </row>
    <row r="162" spans="1:99" s="39" customFormat="1" x14ac:dyDescent="0.2">
      <c r="A162" s="34"/>
      <c r="B162" s="35"/>
      <c r="C162" s="41" t="str">
        <f>C161</f>
        <v>100</v>
      </c>
      <c r="D162" s="41">
        <f t="shared" ref="D162:H162" si="29">D161</f>
        <v>1.5</v>
      </c>
      <c r="E162" s="41">
        <f t="shared" si="29"/>
        <v>0.5</v>
      </c>
      <c r="F162" s="41">
        <f t="shared" si="29"/>
        <v>21</v>
      </c>
      <c r="G162" s="42">
        <f t="shared" si="29"/>
        <v>95</v>
      </c>
      <c r="H162" s="42">
        <f t="shared" si="29"/>
        <v>10</v>
      </c>
      <c r="I162" s="38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  <c r="BI162" s="57"/>
      <c r="BJ162" s="57"/>
      <c r="BK162" s="57"/>
      <c r="BL162" s="57"/>
      <c r="BM162" s="57"/>
      <c r="BN162" s="57"/>
      <c r="BO162" s="57"/>
      <c r="BP162" s="57"/>
      <c r="BQ162" s="57"/>
      <c r="BR162" s="57"/>
      <c r="BS162" s="57"/>
      <c r="BT162" s="57"/>
      <c r="BU162" s="57"/>
      <c r="BV162" s="57"/>
      <c r="BW162" s="57"/>
      <c r="BX162" s="57"/>
      <c r="BY162" s="57"/>
      <c r="BZ162" s="57"/>
      <c r="CA162" s="57"/>
      <c r="CB162" s="57"/>
      <c r="CC162" s="57"/>
      <c r="CD162" s="57"/>
      <c r="CE162" s="57"/>
      <c r="CF162" s="57"/>
      <c r="CG162" s="57"/>
      <c r="CH162" s="57"/>
      <c r="CI162" s="57"/>
      <c r="CJ162" s="57"/>
      <c r="CK162" s="57"/>
      <c r="CL162" s="57"/>
      <c r="CM162" s="57"/>
      <c r="CN162" s="57"/>
      <c r="CO162" s="57"/>
      <c r="CP162" s="57"/>
      <c r="CQ162" s="57"/>
      <c r="CR162" s="57"/>
      <c r="CS162" s="57"/>
      <c r="CT162" s="57"/>
      <c r="CU162" s="57"/>
    </row>
    <row r="163" spans="1:99" x14ac:dyDescent="0.2">
      <c r="A163" s="10" t="s">
        <v>30</v>
      </c>
      <c r="B163" s="11" t="s">
        <v>188</v>
      </c>
      <c r="C163" s="14" t="s">
        <v>53</v>
      </c>
      <c r="D163" s="19">
        <v>0.85</v>
      </c>
      <c r="E163" s="19">
        <v>3.65</v>
      </c>
      <c r="F163" s="19">
        <v>5.0199999999999996</v>
      </c>
      <c r="G163" s="52">
        <v>56.34</v>
      </c>
      <c r="H163" s="52">
        <v>5.7</v>
      </c>
      <c r="I163" s="12" t="s">
        <v>187</v>
      </c>
    </row>
    <row r="164" spans="1:99" x14ac:dyDescent="0.2">
      <c r="A164" s="10"/>
      <c r="B164" s="11" t="s">
        <v>190</v>
      </c>
      <c r="C164" s="14" t="s">
        <v>58</v>
      </c>
      <c r="D164" s="19">
        <v>6.34</v>
      </c>
      <c r="E164" s="19">
        <v>7.94</v>
      </c>
      <c r="F164" s="19">
        <v>20.52</v>
      </c>
      <c r="G164" s="52">
        <v>136.02000000000001</v>
      </c>
      <c r="H164" s="52">
        <v>30.46</v>
      </c>
      <c r="I164" s="12" t="s">
        <v>189</v>
      </c>
    </row>
    <row r="165" spans="1:99" x14ac:dyDescent="0.2">
      <c r="A165" s="10"/>
      <c r="B165" s="11" t="s">
        <v>68</v>
      </c>
      <c r="C165" s="14" t="s">
        <v>114</v>
      </c>
      <c r="D165" s="19">
        <v>0.26</v>
      </c>
      <c r="E165" s="19">
        <v>1.5</v>
      </c>
      <c r="F165" s="19">
        <v>0.36</v>
      </c>
      <c r="G165" s="52">
        <v>16.2</v>
      </c>
      <c r="H165" s="52">
        <v>0.04</v>
      </c>
      <c r="I165" s="12" t="s">
        <v>67</v>
      </c>
    </row>
    <row r="166" spans="1:99" ht="25.5" x14ac:dyDescent="0.2">
      <c r="A166" s="10"/>
      <c r="B166" s="11" t="s">
        <v>192</v>
      </c>
      <c r="C166" s="14" t="s">
        <v>41</v>
      </c>
      <c r="D166" s="19">
        <v>12.59</v>
      </c>
      <c r="E166" s="19">
        <v>11.17</v>
      </c>
      <c r="F166" s="19">
        <v>5.21</v>
      </c>
      <c r="G166" s="52">
        <v>160.4</v>
      </c>
      <c r="H166" s="52">
        <v>6.4000000000000001E-2</v>
      </c>
      <c r="I166" s="12" t="s">
        <v>191</v>
      </c>
    </row>
    <row r="167" spans="1:99" x14ac:dyDescent="0.2">
      <c r="A167" s="10"/>
      <c r="B167" s="11" t="s">
        <v>72</v>
      </c>
      <c r="C167" s="14">
        <v>110</v>
      </c>
      <c r="D167" s="19">
        <v>1.84</v>
      </c>
      <c r="E167" s="19">
        <v>3.63</v>
      </c>
      <c r="F167" s="19">
        <v>14.72</v>
      </c>
      <c r="G167" s="52">
        <v>121.06</v>
      </c>
      <c r="H167" s="52">
        <v>18</v>
      </c>
      <c r="I167" s="12" t="s">
        <v>71</v>
      </c>
    </row>
    <row r="168" spans="1:99" x14ac:dyDescent="0.2">
      <c r="A168" s="10"/>
      <c r="B168" s="11" t="s">
        <v>122</v>
      </c>
      <c r="C168" s="14" t="s">
        <v>25</v>
      </c>
      <c r="D168" s="19">
        <v>0.18</v>
      </c>
      <c r="E168" s="19">
        <v>7.0000000000000007E-2</v>
      </c>
      <c r="F168" s="19">
        <v>15.68</v>
      </c>
      <c r="G168" s="52">
        <v>62.5</v>
      </c>
      <c r="H168" s="52">
        <v>36</v>
      </c>
      <c r="I168" s="12" t="s">
        <v>75</v>
      </c>
    </row>
    <row r="169" spans="1:99" x14ac:dyDescent="0.2">
      <c r="A169" s="10"/>
      <c r="B169" s="11" t="s">
        <v>45</v>
      </c>
      <c r="C169" s="14" t="s">
        <v>38</v>
      </c>
      <c r="D169" s="19">
        <v>3.3</v>
      </c>
      <c r="E169" s="19">
        <v>0.6</v>
      </c>
      <c r="F169" s="19">
        <v>17.149999999999999</v>
      </c>
      <c r="G169" s="52">
        <v>90.5</v>
      </c>
      <c r="H169" s="52">
        <v>0</v>
      </c>
      <c r="I169" s="12" t="s">
        <v>44</v>
      </c>
    </row>
    <row r="170" spans="1:99" s="39" customFormat="1" x14ac:dyDescent="0.2">
      <c r="A170" s="34"/>
      <c r="B170" s="35"/>
      <c r="C170" s="41">
        <f>C163+C164+C165+C166+C167+C168+C169</f>
        <v>690</v>
      </c>
      <c r="D170" s="41">
        <f t="shared" ref="D170:H170" si="30">D163+D164+D165+D166+D167+D168+D169</f>
        <v>25.36</v>
      </c>
      <c r="E170" s="41">
        <f t="shared" si="30"/>
        <v>28.56</v>
      </c>
      <c r="F170" s="41">
        <f t="shared" si="30"/>
        <v>78.66</v>
      </c>
      <c r="G170" s="42">
        <f t="shared" si="30"/>
        <v>643.02</v>
      </c>
      <c r="H170" s="42">
        <f t="shared" si="30"/>
        <v>90.26400000000001</v>
      </c>
      <c r="I170" s="38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7"/>
      <c r="BT170" s="57"/>
      <c r="BU170" s="57"/>
      <c r="BV170" s="57"/>
      <c r="BW170" s="57"/>
      <c r="BX170" s="57"/>
      <c r="BY170" s="57"/>
      <c r="BZ170" s="57"/>
      <c r="CA170" s="57"/>
      <c r="CB170" s="57"/>
      <c r="CC170" s="57"/>
      <c r="CD170" s="57"/>
      <c r="CE170" s="57"/>
      <c r="CF170" s="57"/>
      <c r="CG170" s="57"/>
      <c r="CH170" s="57"/>
      <c r="CI170" s="57"/>
      <c r="CJ170" s="57"/>
      <c r="CK170" s="57"/>
      <c r="CL170" s="57"/>
      <c r="CM170" s="57"/>
      <c r="CN170" s="57"/>
      <c r="CO170" s="57"/>
      <c r="CP170" s="57"/>
      <c r="CQ170" s="57"/>
      <c r="CR170" s="57"/>
      <c r="CS170" s="57"/>
      <c r="CT170" s="57"/>
      <c r="CU170" s="57"/>
    </row>
    <row r="171" spans="1:99" ht="38.25" x14ac:dyDescent="0.2">
      <c r="A171" s="66" t="s">
        <v>47</v>
      </c>
      <c r="B171" s="11" t="s">
        <v>193</v>
      </c>
      <c r="C171" s="14">
        <v>160</v>
      </c>
      <c r="D171" s="19">
        <v>5.0999999999999996</v>
      </c>
      <c r="E171" s="19">
        <v>8.5500000000000007</v>
      </c>
      <c r="F171" s="19">
        <v>21</v>
      </c>
      <c r="G171" s="52">
        <v>198.4</v>
      </c>
      <c r="H171" s="52">
        <v>28.5</v>
      </c>
      <c r="I171" s="12" t="s">
        <v>157</v>
      </c>
    </row>
    <row r="172" spans="1:99" x14ac:dyDescent="0.2">
      <c r="A172" s="10"/>
      <c r="B172" s="11" t="s">
        <v>194</v>
      </c>
      <c r="C172" s="14" t="s">
        <v>50</v>
      </c>
      <c r="D172" s="19">
        <v>20.190000000000001</v>
      </c>
      <c r="E172" s="19">
        <v>15.71</v>
      </c>
      <c r="F172" s="19">
        <v>13.31</v>
      </c>
      <c r="G172" s="52">
        <v>275.54000000000002</v>
      </c>
      <c r="H172" s="52">
        <v>0.60299999999999998</v>
      </c>
      <c r="I172" s="12" t="s">
        <v>170</v>
      </c>
    </row>
    <row r="173" spans="1:99" x14ac:dyDescent="0.2">
      <c r="A173" s="10"/>
      <c r="B173" s="11" t="s">
        <v>244</v>
      </c>
      <c r="C173" s="14" t="s">
        <v>58</v>
      </c>
      <c r="D173" s="19">
        <v>0.28000000000000003</v>
      </c>
      <c r="E173" s="19">
        <v>0</v>
      </c>
      <c r="F173" s="19">
        <v>16.22</v>
      </c>
      <c r="G173" s="52">
        <v>65.12</v>
      </c>
      <c r="H173" s="52">
        <v>2.92</v>
      </c>
      <c r="I173" s="12">
        <v>400</v>
      </c>
    </row>
    <row r="174" spans="1:99" x14ac:dyDescent="0.2">
      <c r="A174" s="10"/>
      <c r="B174" s="11" t="s">
        <v>21</v>
      </c>
      <c r="C174" s="14" t="s">
        <v>46</v>
      </c>
      <c r="D174" s="19">
        <v>1.6</v>
      </c>
      <c r="E174" s="19">
        <v>0.4</v>
      </c>
      <c r="F174" s="19">
        <v>23.64</v>
      </c>
      <c r="G174" s="52">
        <v>95.2</v>
      </c>
      <c r="H174" s="52">
        <v>0</v>
      </c>
      <c r="I174" s="12" t="s">
        <v>81</v>
      </c>
    </row>
    <row r="175" spans="1:99" s="39" customFormat="1" x14ac:dyDescent="0.2">
      <c r="A175" s="47"/>
      <c r="B175" s="48"/>
      <c r="C175" s="49">
        <f>C171+C172+C173+C174</f>
        <v>490</v>
      </c>
      <c r="D175" s="49">
        <f t="shared" ref="D175:H175" si="31">D171+D172+D173+D174</f>
        <v>27.17</v>
      </c>
      <c r="E175" s="49">
        <f t="shared" si="31"/>
        <v>24.66</v>
      </c>
      <c r="F175" s="49">
        <f t="shared" si="31"/>
        <v>74.17</v>
      </c>
      <c r="G175" s="50">
        <f t="shared" si="31"/>
        <v>634.2600000000001</v>
      </c>
      <c r="H175" s="50">
        <f t="shared" si="31"/>
        <v>32.023000000000003</v>
      </c>
      <c r="I175" s="51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57"/>
      <c r="BV175" s="57"/>
      <c r="BW175" s="57"/>
      <c r="BX175" s="57"/>
      <c r="BY175" s="57"/>
      <c r="BZ175" s="57"/>
      <c r="CA175" s="57"/>
      <c r="CB175" s="57"/>
      <c r="CC175" s="57"/>
      <c r="CD175" s="57"/>
      <c r="CE175" s="57"/>
      <c r="CF175" s="57"/>
      <c r="CG175" s="57"/>
      <c r="CH175" s="57"/>
      <c r="CI175" s="57"/>
      <c r="CJ175" s="57"/>
      <c r="CK175" s="57"/>
      <c r="CL175" s="57"/>
      <c r="CM175" s="57"/>
      <c r="CN175" s="57"/>
      <c r="CO175" s="57"/>
      <c r="CP175" s="57"/>
      <c r="CQ175" s="57"/>
      <c r="CR175" s="57"/>
      <c r="CS175" s="57"/>
      <c r="CT175" s="57"/>
      <c r="CU175" s="57"/>
    </row>
    <row r="176" spans="1:99" s="8" customFormat="1" ht="13.5" thickBot="1" x14ac:dyDescent="0.25">
      <c r="A176" s="69" t="s">
        <v>54</v>
      </c>
      <c r="B176" s="70"/>
      <c r="C176" s="15">
        <f>SUM(C160+C162+C170+C175)</f>
        <v>1706</v>
      </c>
      <c r="D176" s="20">
        <v>62.46</v>
      </c>
      <c r="E176" s="20">
        <v>64.700000000000017</v>
      </c>
      <c r="F176" s="20">
        <v>235.56</v>
      </c>
      <c r="G176" s="61">
        <f>SUM(G160+G162+G170+G175)</f>
        <v>1805.1600000000003</v>
      </c>
      <c r="H176" s="61">
        <v>137.351</v>
      </c>
      <c r="I176" s="13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6"/>
      <c r="CQ176" s="56"/>
      <c r="CR176" s="56"/>
      <c r="CS176" s="56"/>
      <c r="CT176" s="56"/>
      <c r="CU176" s="56"/>
    </row>
    <row r="177" spans="1:99" s="8" customFormat="1" x14ac:dyDescent="0.2">
      <c r="A177" s="71" t="s">
        <v>198</v>
      </c>
      <c r="B177" s="72"/>
      <c r="C177" s="72"/>
      <c r="D177" s="72"/>
      <c r="E177" s="72"/>
      <c r="F177" s="72"/>
      <c r="G177" s="72"/>
      <c r="H177" s="72"/>
      <c r="I177" s="73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6"/>
      <c r="BR177" s="56"/>
      <c r="BS177" s="56"/>
      <c r="BT177" s="56"/>
      <c r="BU177" s="56"/>
      <c r="BV177" s="56"/>
      <c r="BW177" s="56"/>
      <c r="BX177" s="56"/>
      <c r="BY177" s="56"/>
      <c r="BZ177" s="56"/>
      <c r="CA177" s="56"/>
      <c r="CB177" s="56"/>
      <c r="CC177" s="56"/>
      <c r="CD177" s="56"/>
      <c r="CE177" s="56"/>
      <c r="CF177" s="56"/>
      <c r="CG177" s="56"/>
      <c r="CH177" s="56"/>
      <c r="CI177" s="56"/>
      <c r="CJ177" s="56"/>
      <c r="CK177" s="56"/>
      <c r="CL177" s="56"/>
      <c r="CM177" s="56"/>
      <c r="CN177" s="56"/>
      <c r="CO177" s="56"/>
      <c r="CP177" s="56"/>
      <c r="CQ177" s="56"/>
      <c r="CR177" s="56"/>
      <c r="CS177" s="56"/>
      <c r="CT177" s="56"/>
      <c r="CU177" s="56"/>
    </row>
    <row r="178" spans="1:99" ht="25.5" x14ac:dyDescent="0.2">
      <c r="A178" s="10" t="s">
        <v>13</v>
      </c>
      <c r="B178" s="11" t="s">
        <v>200</v>
      </c>
      <c r="C178" s="14" t="s">
        <v>58</v>
      </c>
      <c r="D178" s="19">
        <v>4.9800000000000004</v>
      </c>
      <c r="E178" s="19">
        <v>7.62</v>
      </c>
      <c r="F178" s="19">
        <v>37.86</v>
      </c>
      <c r="G178" s="52">
        <v>203.36</v>
      </c>
      <c r="H178" s="52">
        <v>2.08</v>
      </c>
      <c r="I178" s="12" t="s">
        <v>199</v>
      </c>
    </row>
    <row r="179" spans="1:99" x14ac:dyDescent="0.2">
      <c r="A179" s="10"/>
      <c r="B179" s="11" t="s">
        <v>60</v>
      </c>
      <c r="C179" s="14" t="s">
        <v>53</v>
      </c>
      <c r="D179" s="19">
        <v>2.6</v>
      </c>
      <c r="E179" s="19">
        <v>0.39</v>
      </c>
      <c r="F179" s="19">
        <v>30.43</v>
      </c>
      <c r="G179" s="52">
        <v>152.38999999999999</v>
      </c>
      <c r="H179" s="52">
        <v>0.52200000000000002</v>
      </c>
      <c r="I179" s="12" t="s">
        <v>59</v>
      </c>
    </row>
    <row r="180" spans="1:99" x14ac:dyDescent="0.2">
      <c r="A180" s="10"/>
      <c r="B180" s="11" t="s">
        <v>89</v>
      </c>
      <c r="C180" s="14" t="s">
        <v>58</v>
      </c>
      <c r="D180" s="19">
        <v>1.6</v>
      </c>
      <c r="E180" s="19">
        <v>1</v>
      </c>
      <c r="F180" s="19">
        <v>17.2</v>
      </c>
      <c r="G180" s="52">
        <v>88.94</v>
      </c>
      <c r="H180" s="52">
        <v>1.1399999999999999</v>
      </c>
      <c r="I180" s="12" t="s">
        <v>88</v>
      </c>
    </row>
    <row r="181" spans="1:99" s="39" customFormat="1" x14ac:dyDescent="0.2">
      <c r="A181" s="34"/>
      <c r="B181" s="35"/>
      <c r="C181" s="41">
        <f>C178+C179+C180</f>
        <v>460</v>
      </c>
      <c r="D181" s="41">
        <f t="shared" ref="D181:H181" si="32">D178+D179+D180</f>
        <v>9.18</v>
      </c>
      <c r="E181" s="41">
        <f t="shared" si="32"/>
        <v>9.01</v>
      </c>
      <c r="F181" s="41">
        <f t="shared" si="32"/>
        <v>85.49</v>
      </c>
      <c r="G181" s="42">
        <f t="shared" si="32"/>
        <v>444.69</v>
      </c>
      <c r="H181" s="42">
        <f t="shared" si="32"/>
        <v>3.742</v>
      </c>
      <c r="I181" s="38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7"/>
      <c r="BM181" s="57"/>
      <c r="BN181" s="57"/>
      <c r="BO181" s="57"/>
      <c r="BP181" s="57"/>
      <c r="BQ181" s="57"/>
      <c r="BR181" s="57"/>
      <c r="BS181" s="57"/>
      <c r="BT181" s="57"/>
      <c r="BU181" s="57"/>
      <c r="BV181" s="57"/>
      <c r="BW181" s="57"/>
      <c r="BX181" s="57"/>
      <c r="BY181" s="57"/>
      <c r="BZ181" s="57"/>
      <c r="CA181" s="57"/>
      <c r="CB181" s="57"/>
      <c r="CC181" s="57"/>
      <c r="CD181" s="57"/>
      <c r="CE181" s="57"/>
      <c r="CF181" s="57"/>
      <c r="CG181" s="57"/>
      <c r="CH181" s="57"/>
      <c r="CI181" s="57"/>
      <c r="CJ181" s="57"/>
      <c r="CK181" s="57"/>
      <c r="CL181" s="57"/>
      <c r="CM181" s="57"/>
      <c r="CN181" s="57"/>
      <c r="CO181" s="57"/>
      <c r="CP181" s="57"/>
      <c r="CQ181" s="57"/>
      <c r="CR181" s="57"/>
      <c r="CS181" s="57"/>
      <c r="CT181" s="57"/>
      <c r="CU181" s="57"/>
    </row>
    <row r="182" spans="1:99" x14ac:dyDescent="0.2">
      <c r="A182" s="10" t="s">
        <v>26</v>
      </c>
      <c r="B182" s="11" t="s">
        <v>28</v>
      </c>
      <c r="C182" s="14" t="s">
        <v>25</v>
      </c>
      <c r="D182" s="19">
        <v>1.22</v>
      </c>
      <c r="E182" s="19">
        <v>0</v>
      </c>
      <c r="F182" s="19">
        <v>21.29</v>
      </c>
      <c r="G182" s="52">
        <v>92.54</v>
      </c>
      <c r="H182" s="52">
        <v>0</v>
      </c>
      <c r="I182" s="12" t="s">
        <v>27</v>
      </c>
    </row>
    <row r="183" spans="1:99" s="39" customFormat="1" x14ac:dyDescent="0.2">
      <c r="A183" s="34"/>
      <c r="B183" s="35"/>
      <c r="C183" s="41" t="str">
        <f>C182</f>
        <v>180</v>
      </c>
      <c r="D183" s="41">
        <f t="shared" ref="D183:H183" si="33">D182</f>
        <v>1.22</v>
      </c>
      <c r="E183" s="41">
        <f t="shared" si="33"/>
        <v>0</v>
      </c>
      <c r="F183" s="41">
        <f t="shared" si="33"/>
        <v>21.29</v>
      </c>
      <c r="G183" s="42">
        <f t="shared" si="33"/>
        <v>92.54</v>
      </c>
      <c r="H183" s="42">
        <f t="shared" si="33"/>
        <v>0</v>
      </c>
      <c r="I183" s="38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  <c r="BM183" s="57"/>
      <c r="BN183" s="57"/>
      <c r="BO183" s="57"/>
      <c r="BP183" s="57"/>
      <c r="BQ183" s="57"/>
      <c r="BR183" s="57"/>
      <c r="BS183" s="57"/>
      <c r="BT183" s="57"/>
      <c r="BU183" s="57"/>
      <c r="BV183" s="57"/>
      <c r="BW183" s="57"/>
      <c r="BX183" s="57"/>
      <c r="BY183" s="57"/>
      <c r="BZ183" s="57"/>
      <c r="CA183" s="57"/>
      <c r="CB183" s="57"/>
      <c r="CC183" s="57"/>
      <c r="CD183" s="57"/>
      <c r="CE183" s="57"/>
      <c r="CF183" s="57"/>
      <c r="CG183" s="57"/>
      <c r="CH183" s="57"/>
      <c r="CI183" s="57"/>
      <c r="CJ183" s="57"/>
      <c r="CK183" s="57"/>
      <c r="CL183" s="57"/>
      <c r="CM183" s="57"/>
      <c r="CN183" s="57"/>
      <c r="CO183" s="57"/>
      <c r="CP183" s="57"/>
      <c r="CQ183" s="57"/>
      <c r="CR183" s="57"/>
      <c r="CS183" s="57"/>
      <c r="CT183" s="57"/>
      <c r="CU183" s="57"/>
    </row>
    <row r="184" spans="1:99" x14ac:dyDescent="0.2">
      <c r="A184" s="10" t="s">
        <v>30</v>
      </c>
      <c r="B184" s="11" t="s">
        <v>201</v>
      </c>
      <c r="C184" s="14" t="s">
        <v>41</v>
      </c>
      <c r="D184" s="19">
        <v>1.52</v>
      </c>
      <c r="E184" s="19">
        <v>7.12</v>
      </c>
      <c r="F184" s="19">
        <v>6.16</v>
      </c>
      <c r="G184" s="52">
        <v>95.2</v>
      </c>
      <c r="H184" s="52">
        <v>5.6</v>
      </c>
      <c r="I184" s="12" t="s">
        <v>19</v>
      </c>
    </row>
    <row r="185" spans="1:99" x14ac:dyDescent="0.2">
      <c r="A185" s="10"/>
      <c r="B185" s="11" t="s">
        <v>203</v>
      </c>
      <c r="C185" s="14" t="s">
        <v>58</v>
      </c>
      <c r="D185" s="19">
        <v>2.72</v>
      </c>
      <c r="E185" s="19">
        <v>5.08</v>
      </c>
      <c r="F185" s="19">
        <v>11.54</v>
      </c>
      <c r="G185" s="52">
        <v>101.26</v>
      </c>
      <c r="H185" s="52">
        <v>17.22</v>
      </c>
      <c r="I185" s="12" t="s">
        <v>202</v>
      </c>
    </row>
    <row r="186" spans="1:99" x14ac:dyDescent="0.2">
      <c r="A186" s="10"/>
      <c r="B186" s="11" t="s">
        <v>103</v>
      </c>
      <c r="C186" s="14">
        <v>180</v>
      </c>
      <c r="D186" s="19">
        <v>13.26</v>
      </c>
      <c r="E186" s="19">
        <v>9.58</v>
      </c>
      <c r="F186" s="19">
        <v>13.97</v>
      </c>
      <c r="G186" s="52">
        <v>219.44</v>
      </c>
      <c r="H186" s="52">
        <v>20.475000000000001</v>
      </c>
      <c r="I186" s="12" t="s">
        <v>50</v>
      </c>
    </row>
    <row r="187" spans="1:99" x14ac:dyDescent="0.2">
      <c r="A187" s="10"/>
      <c r="B187" s="11" t="s">
        <v>43</v>
      </c>
      <c r="C187" s="14" t="s">
        <v>58</v>
      </c>
      <c r="D187" s="19">
        <v>1.1000000000000001</v>
      </c>
      <c r="E187" s="19">
        <v>0.22</v>
      </c>
      <c r="F187" s="19">
        <v>32.76</v>
      </c>
      <c r="G187" s="52">
        <v>135.44</v>
      </c>
      <c r="H187" s="52">
        <v>0.1</v>
      </c>
      <c r="I187" s="12" t="s">
        <v>42</v>
      </c>
    </row>
    <row r="188" spans="1:99" x14ac:dyDescent="0.2">
      <c r="A188" s="10"/>
      <c r="B188" s="11" t="s">
        <v>45</v>
      </c>
      <c r="C188" s="14" t="s">
        <v>38</v>
      </c>
      <c r="D188" s="19">
        <v>3.3</v>
      </c>
      <c r="E188" s="19">
        <v>0.6</v>
      </c>
      <c r="F188" s="19">
        <v>17.149999999999999</v>
      </c>
      <c r="G188" s="52">
        <v>90.5</v>
      </c>
      <c r="H188" s="52">
        <v>0</v>
      </c>
      <c r="I188" s="12" t="s">
        <v>44</v>
      </c>
    </row>
    <row r="189" spans="1:99" s="39" customFormat="1" x14ac:dyDescent="0.2">
      <c r="A189" s="34"/>
      <c r="B189" s="35"/>
      <c r="C189" s="41">
        <f>C184+C185+C186+C187+C188</f>
        <v>710</v>
      </c>
      <c r="D189" s="41">
        <f t="shared" ref="D189:H189" si="34">D184+D185+D186+D187+D188</f>
        <v>21.900000000000002</v>
      </c>
      <c r="E189" s="41">
        <f t="shared" si="34"/>
        <v>22.6</v>
      </c>
      <c r="F189" s="41">
        <f t="shared" si="34"/>
        <v>81.580000000000013</v>
      </c>
      <c r="G189" s="42">
        <f t="shared" si="34"/>
        <v>641.83999999999992</v>
      </c>
      <c r="H189" s="42">
        <f t="shared" si="34"/>
        <v>43.395000000000003</v>
      </c>
      <c r="I189" s="38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7"/>
      <c r="CA189" s="57"/>
      <c r="CB189" s="57"/>
      <c r="CC189" s="57"/>
      <c r="CD189" s="57"/>
      <c r="CE189" s="57"/>
      <c r="CF189" s="57"/>
      <c r="CG189" s="57"/>
      <c r="CH189" s="57"/>
      <c r="CI189" s="57"/>
      <c r="CJ189" s="57"/>
      <c r="CK189" s="57"/>
      <c r="CL189" s="57"/>
      <c r="CM189" s="57"/>
      <c r="CN189" s="57"/>
      <c r="CO189" s="57"/>
      <c r="CP189" s="57"/>
      <c r="CQ189" s="57"/>
      <c r="CR189" s="57"/>
      <c r="CS189" s="57"/>
      <c r="CT189" s="57"/>
      <c r="CU189" s="57"/>
    </row>
    <row r="190" spans="1:99" ht="38.25" x14ac:dyDescent="0.2">
      <c r="A190" s="66" t="s">
        <v>47</v>
      </c>
      <c r="B190" s="11" t="s">
        <v>205</v>
      </c>
      <c r="C190" s="14">
        <v>160</v>
      </c>
      <c r="D190" s="19">
        <v>15.3</v>
      </c>
      <c r="E190" s="19">
        <v>18.04</v>
      </c>
      <c r="F190" s="19">
        <v>25.2</v>
      </c>
      <c r="G190" s="52">
        <v>323.04000000000002</v>
      </c>
      <c r="H190" s="52">
        <v>1.82</v>
      </c>
      <c r="I190" s="12" t="s">
        <v>204</v>
      </c>
    </row>
    <row r="191" spans="1:99" x14ac:dyDescent="0.2">
      <c r="A191" s="10"/>
      <c r="B191" s="11" t="s">
        <v>206</v>
      </c>
      <c r="C191" s="14" t="s">
        <v>58</v>
      </c>
      <c r="D191" s="19">
        <v>6.44</v>
      </c>
      <c r="E191" s="19">
        <v>6.52</v>
      </c>
      <c r="F191" s="19">
        <v>8.9600000000000009</v>
      </c>
      <c r="G191" s="52">
        <v>122.44</v>
      </c>
      <c r="H191" s="52">
        <v>2.34</v>
      </c>
      <c r="I191" s="12" t="s">
        <v>142</v>
      </c>
    </row>
    <row r="192" spans="1:99" x14ac:dyDescent="0.2">
      <c r="A192" s="10"/>
      <c r="B192" s="11" t="s">
        <v>21</v>
      </c>
      <c r="C192" s="14" t="s">
        <v>46</v>
      </c>
      <c r="D192" s="19">
        <v>1.6</v>
      </c>
      <c r="E192" s="19">
        <v>0.4</v>
      </c>
      <c r="F192" s="19">
        <v>23.64</v>
      </c>
      <c r="G192" s="52">
        <v>95.2</v>
      </c>
      <c r="H192" s="52">
        <v>0</v>
      </c>
      <c r="I192" s="12" t="s">
        <v>81</v>
      </c>
    </row>
    <row r="193" spans="1:99" x14ac:dyDescent="0.2">
      <c r="A193" s="10"/>
      <c r="B193" s="11" t="s">
        <v>208</v>
      </c>
      <c r="C193" s="14">
        <v>50</v>
      </c>
      <c r="D193" s="19">
        <v>1.55</v>
      </c>
      <c r="E193" s="19">
        <v>2.12</v>
      </c>
      <c r="F193" s="19">
        <v>13.88</v>
      </c>
      <c r="G193" s="52">
        <v>82</v>
      </c>
      <c r="H193" s="52">
        <v>0.25</v>
      </c>
      <c r="I193" s="12" t="s">
        <v>207</v>
      </c>
    </row>
    <row r="194" spans="1:99" x14ac:dyDescent="0.2">
      <c r="A194" s="10"/>
      <c r="B194" s="11"/>
      <c r="C194" s="14"/>
      <c r="D194" s="19"/>
      <c r="E194" s="19"/>
      <c r="F194" s="19"/>
      <c r="G194" s="52"/>
      <c r="H194" s="52"/>
      <c r="I194" s="12"/>
    </row>
    <row r="195" spans="1:99" s="39" customFormat="1" x14ac:dyDescent="0.2">
      <c r="A195" s="47"/>
      <c r="B195" s="48"/>
      <c r="C195" s="49">
        <f>C190+C191+C192+C193+C194</f>
        <v>450</v>
      </c>
      <c r="D195" s="49">
        <f t="shared" ref="D195:H195" si="35">D190+D191+D192+D193+D194</f>
        <v>24.890000000000004</v>
      </c>
      <c r="E195" s="49">
        <f t="shared" si="35"/>
        <v>27.08</v>
      </c>
      <c r="F195" s="49">
        <f t="shared" si="35"/>
        <v>71.679999999999993</v>
      </c>
      <c r="G195" s="50">
        <f t="shared" si="35"/>
        <v>622.68000000000006</v>
      </c>
      <c r="H195" s="50">
        <f t="shared" si="35"/>
        <v>4.41</v>
      </c>
      <c r="I195" s="51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W195" s="57"/>
      <c r="BX195" s="57"/>
      <c r="BY195" s="57"/>
      <c r="BZ195" s="57"/>
      <c r="CA195" s="57"/>
      <c r="CB195" s="57"/>
      <c r="CC195" s="57"/>
      <c r="CD195" s="57"/>
      <c r="CE195" s="57"/>
      <c r="CF195" s="57"/>
      <c r="CG195" s="57"/>
      <c r="CH195" s="57"/>
      <c r="CI195" s="57"/>
      <c r="CJ195" s="57"/>
      <c r="CK195" s="57"/>
      <c r="CL195" s="57"/>
      <c r="CM195" s="57"/>
      <c r="CN195" s="57"/>
      <c r="CO195" s="57"/>
      <c r="CP195" s="57"/>
      <c r="CQ195" s="57"/>
      <c r="CR195" s="57"/>
      <c r="CS195" s="57"/>
      <c r="CT195" s="57"/>
      <c r="CU195" s="57"/>
    </row>
    <row r="196" spans="1:99" s="8" customFormat="1" ht="13.5" thickBot="1" x14ac:dyDescent="0.25">
      <c r="A196" s="69" t="s">
        <v>54</v>
      </c>
      <c r="B196" s="70"/>
      <c r="C196" s="15">
        <f>SUM(C181+C183+C189+C195)</f>
        <v>1800</v>
      </c>
      <c r="D196" s="20">
        <v>55.37</v>
      </c>
      <c r="E196" s="20">
        <v>56.739999999999995</v>
      </c>
      <c r="F196" s="20">
        <v>264.12</v>
      </c>
      <c r="G196" s="61">
        <f>SUM(G181+G183+G189+G195)</f>
        <v>1801.75</v>
      </c>
      <c r="H196" s="61">
        <v>60.147000000000006</v>
      </c>
      <c r="I196" s="13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  <c r="BM196" s="56"/>
      <c r="BN196" s="56"/>
      <c r="BO196" s="56"/>
      <c r="BP196" s="56"/>
      <c r="BQ196" s="56"/>
      <c r="BR196" s="56"/>
      <c r="BS196" s="56"/>
      <c r="BT196" s="56"/>
      <c r="BU196" s="56"/>
      <c r="BV196" s="56"/>
      <c r="BW196" s="56"/>
      <c r="BX196" s="56"/>
      <c r="BY196" s="56"/>
      <c r="BZ196" s="56"/>
      <c r="CA196" s="56"/>
      <c r="CB196" s="56"/>
      <c r="CC196" s="56"/>
      <c r="CD196" s="56"/>
      <c r="CE196" s="56"/>
      <c r="CF196" s="56"/>
      <c r="CG196" s="56"/>
      <c r="CH196" s="56"/>
      <c r="CI196" s="56"/>
      <c r="CJ196" s="56"/>
      <c r="CK196" s="56"/>
      <c r="CL196" s="56"/>
      <c r="CM196" s="56"/>
      <c r="CN196" s="56"/>
      <c r="CO196" s="56"/>
      <c r="CP196" s="56"/>
      <c r="CQ196" s="56"/>
      <c r="CR196" s="56"/>
      <c r="CS196" s="56"/>
      <c r="CT196" s="56"/>
      <c r="CU196" s="56"/>
    </row>
    <row r="197" spans="1:99" s="8" customFormat="1" x14ac:dyDescent="0.2">
      <c r="A197" s="71" t="s">
        <v>210</v>
      </c>
      <c r="B197" s="72"/>
      <c r="C197" s="72"/>
      <c r="D197" s="72"/>
      <c r="E197" s="72"/>
      <c r="F197" s="72"/>
      <c r="G197" s="72"/>
      <c r="H197" s="72"/>
      <c r="I197" s="73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56"/>
      <c r="BI197" s="56"/>
      <c r="BJ197" s="56"/>
      <c r="BK197" s="56"/>
      <c r="BL197" s="56"/>
      <c r="BM197" s="56"/>
      <c r="BN197" s="56"/>
      <c r="BO197" s="56"/>
      <c r="BP197" s="56"/>
      <c r="BQ197" s="56"/>
      <c r="BR197" s="56"/>
      <c r="BS197" s="56"/>
      <c r="BT197" s="56"/>
      <c r="BU197" s="56"/>
      <c r="BV197" s="56"/>
      <c r="BW197" s="56"/>
      <c r="BX197" s="56"/>
      <c r="BY197" s="56"/>
      <c r="BZ197" s="56"/>
      <c r="CA197" s="56"/>
      <c r="CB197" s="56"/>
      <c r="CC197" s="56"/>
      <c r="CD197" s="56"/>
      <c r="CE197" s="56"/>
      <c r="CF197" s="56"/>
      <c r="CG197" s="56"/>
      <c r="CH197" s="56"/>
      <c r="CI197" s="56"/>
      <c r="CJ197" s="56"/>
      <c r="CK197" s="56"/>
      <c r="CL197" s="56"/>
      <c r="CM197" s="56"/>
      <c r="CN197" s="56"/>
      <c r="CO197" s="56"/>
      <c r="CP197" s="56"/>
      <c r="CQ197" s="56"/>
      <c r="CR197" s="56"/>
      <c r="CS197" s="56"/>
      <c r="CT197" s="56"/>
      <c r="CU197" s="56"/>
    </row>
    <row r="198" spans="1:99" ht="25.5" x14ac:dyDescent="0.2">
      <c r="A198" s="10" t="s">
        <v>13</v>
      </c>
      <c r="B198" s="11" t="s">
        <v>212</v>
      </c>
      <c r="C198" s="14" t="s">
        <v>25</v>
      </c>
      <c r="D198" s="19">
        <v>4.5</v>
      </c>
      <c r="E198" s="19">
        <v>7.07</v>
      </c>
      <c r="F198" s="19">
        <v>29.81</v>
      </c>
      <c r="G198" s="52">
        <v>223.73</v>
      </c>
      <c r="H198" s="52">
        <v>1.8720000000000001</v>
      </c>
      <c r="I198" s="12" t="s">
        <v>211</v>
      </c>
    </row>
    <row r="199" spans="1:99" x14ac:dyDescent="0.2">
      <c r="A199" s="10"/>
      <c r="B199" s="11" t="s">
        <v>21</v>
      </c>
      <c r="C199" s="14" t="s">
        <v>46</v>
      </c>
      <c r="D199" s="19">
        <v>1.6</v>
      </c>
      <c r="E199" s="19">
        <v>0.4</v>
      </c>
      <c r="F199" s="19">
        <v>23.64</v>
      </c>
      <c r="G199" s="52">
        <v>95.2</v>
      </c>
      <c r="H199" s="52">
        <v>0</v>
      </c>
      <c r="I199" s="12" t="s">
        <v>81</v>
      </c>
    </row>
    <row r="200" spans="1:99" x14ac:dyDescent="0.2">
      <c r="A200" s="10"/>
      <c r="B200" s="11" t="s">
        <v>113</v>
      </c>
      <c r="C200" s="14" t="s">
        <v>232</v>
      </c>
      <c r="D200" s="19">
        <v>2.81</v>
      </c>
      <c r="E200" s="19">
        <v>4.49</v>
      </c>
      <c r="F200" s="19">
        <v>0</v>
      </c>
      <c r="G200" s="52">
        <v>56.02</v>
      </c>
      <c r="H200" s="52">
        <v>0.216</v>
      </c>
      <c r="I200" s="12" t="s">
        <v>112</v>
      </c>
    </row>
    <row r="201" spans="1:99" x14ac:dyDescent="0.2">
      <c r="A201" s="10"/>
      <c r="B201" s="11" t="s">
        <v>197</v>
      </c>
      <c r="C201" s="14" t="s">
        <v>58</v>
      </c>
      <c r="D201" s="19">
        <v>0.28000000000000003</v>
      </c>
      <c r="E201" s="19">
        <v>0</v>
      </c>
      <c r="F201" s="19">
        <v>16.22</v>
      </c>
      <c r="G201" s="52">
        <v>65.12</v>
      </c>
      <c r="H201" s="52">
        <v>2.92</v>
      </c>
      <c r="I201" s="12" t="s">
        <v>196</v>
      </c>
    </row>
    <row r="202" spans="1:99" s="39" customFormat="1" x14ac:dyDescent="0.2">
      <c r="A202" s="34"/>
      <c r="B202" s="35"/>
      <c r="C202" s="41">
        <f>C198+C199+C200+C201</f>
        <v>435</v>
      </c>
      <c r="D202" s="41">
        <f t="shared" ref="D202:H202" si="36">D198+D199+D200+D201</f>
        <v>9.19</v>
      </c>
      <c r="E202" s="41">
        <f t="shared" si="36"/>
        <v>11.96</v>
      </c>
      <c r="F202" s="41">
        <f t="shared" si="36"/>
        <v>69.67</v>
      </c>
      <c r="G202" s="42">
        <f t="shared" si="36"/>
        <v>440.07</v>
      </c>
      <c r="H202" s="42">
        <f t="shared" si="36"/>
        <v>5.008</v>
      </c>
      <c r="I202" s="38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57"/>
      <c r="BO202" s="57"/>
      <c r="BP202" s="57"/>
      <c r="BQ202" s="57"/>
      <c r="BR202" s="57"/>
      <c r="BS202" s="57"/>
      <c r="BT202" s="57"/>
      <c r="BU202" s="57"/>
      <c r="BV202" s="57"/>
      <c r="BW202" s="57"/>
      <c r="BX202" s="57"/>
      <c r="BY202" s="57"/>
      <c r="BZ202" s="57"/>
      <c r="CA202" s="57"/>
      <c r="CB202" s="57"/>
      <c r="CC202" s="57"/>
      <c r="CD202" s="57"/>
      <c r="CE202" s="57"/>
      <c r="CF202" s="57"/>
      <c r="CG202" s="57"/>
      <c r="CH202" s="57"/>
      <c r="CI202" s="57"/>
      <c r="CJ202" s="57"/>
      <c r="CK202" s="57"/>
      <c r="CL202" s="57"/>
      <c r="CM202" s="57"/>
      <c r="CN202" s="57"/>
      <c r="CO202" s="57"/>
      <c r="CP202" s="57"/>
      <c r="CQ202" s="57"/>
      <c r="CR202" s="57"/>
      <c r="CS202" s="57"/>
      <c r="CT202" s="57"/>
      <c r="CU202" s="57"/>
    </row>
    <row r="203" spans="1:99" x14ac:dyDescent="0.2">
      <c r="A203" s="10" t="s">
        <v>26</v>
      </c>
      <c r="B203" s="11" t="s">
        <v>64</v>
      </c>
      <c r="C203" s="14" t="s">
        <v>139</v>
      </c>
      <c r="D203" s="19">
        <v>1.5</v>
      </c>
      <c r="E203" s="19">
        <v>0.5</v>
      </c>
      <c r="F203" s="19">
        <v>21</v>
      </c>
      <c r="G203" s="52">
        <v>95</v>
      </c>
      <c r="H203" s="52">
        <v>10</v>
      </c>
      <c r="I203" s="12" t="s">
        <v>63</v>
      </c>
    </row>
    <row r="204" spans="1:99" s="39" customFormat="1" x14ac:dyDescent="0.2">
      <c r="A204" s="34"/>
      <c r="B204" s="35"/>
      <c r="C204" s="41" t="str">
        <f>C203</f>
        <v>100</v>
      </c>
      <c r="D204" s="41">
        <f t="shared" ref="D204:H204" si="37">D203</f>
        <v>1.5</v>
      </c>
      <c r="E204" s="41">
        <f t="shared" si="37"/>
        <v>0.5</v>
      </c>
      <c r="F204" s="41">
        <f t="shared" si="37"/>
        <v>21</v>
      </c>
      <c r="G204" s="42">
        <f t="shared" si="37"/>
        <v>95</v>
      </c>
      <c r="H204" s="42">
        <f t="shared" si="37"/>
        <v>10</v>
      </c>
      <c r="I204" s="38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W204" s="57"/>
      <c r="BX204" s="57"/>
      <c r="BY204" s="57"/>
      <c r="BZ204" s="57"/>
      <c r="CA204" s="57"/>
      <c r="CB204" s="57"/>
      <c r="CC204" s="57"/>
      <c r="CD204" s="57"/>
      <c r="CE204" s="57"/>
      <c r="CF204" s="57"/>
      <c r="CG204" s="57"/>
      <c r="CH204" s="57"/>
      <c r="CI204" s="57"/>
      <c r="CJ204" s="57"/>
      <c r="CK204" s="57"/>
      <c r="CL204" s="57"/>
      <c r="CM204" s="57"/>
      <c r="CN204" s="57"/>
      <c r="CO204" s="57"/>
      <c r="CP204" s="57"/>
      <c r="CQ204" s="57"/>
      <c r="CR204" s="57"/>
      <c r="CS204" s="57"/>
      <c r="CT204" s="57"/>
      <c r="CU204" s="57"/>
    </row>
    <row r="205" spans="1:99" x14ac:dyDescent="0.2">
      <c r="A205" s="10" t="s">
        <v>30</v>
      </c>
      <c r="B205" s="11" t="s">
        <v>150</v>
      </c>
      <c r="C205" s="14" t="s">
        <v>53</v>
      </c>
      <c r="D205" s="19">
        <v>0.6</v>
      </c>
      <c r="E205" s="19">
        <v>1.08</v>
      </c>
      <c r="F205" s="19">
        <v>2.82</v>
      </c>
      <c r="G205" s="52">
        <v>27</v>
      </c>
      <c r="H205" s="52">
        <v>0</v>
      </c>
      <c r="I205" s="12" t="s">
        <v>213</v>
      </c>
    </row>
    <row r="206" spans="1:99" x14ac:dyDescent="0.2">
      <c r="A206" s="10"/>
      <c r="B206" s="11" t="s">
        <v>214</v>
      </c>
      <c r="C206" s="14" t="s">
        <v>230</v>
      </c>
      <c r="D206" s="19">
        <v>8</v>
      </c>
      <c r="E206" s="19">
        <v>12</v>
      </c>
      <c r="F206" s="19">
        <v>16.600000000000001</v>
      </c>
      <c r="G206" s="52">
        <v>165.75</v>
      </c>
      <c r="H206" s="52">
        <v>7.55</v>
      </c>
      <c r="I206" s="12" t="s">
        <v>151</v>
      </c>
    </row>
    <row r="207" spans="1:99" x14ac:dyDescent="0.2">
      <c r="A207" s="10"/>
      <c r="B207" s="11" t="s">
        <v>216</v>
      </c>
      <c r="C207" s="14" t="s">
        <v>16</v>
      </c>
      <c r="D207" s="19">
        <v>1.77</v>
      </c>
      <c r="E207" s="19">
        <v>6.8</v>
      </c>
      <c r="F207" s="19">
        <v>31.02</v>
      </c>
      <c r="G207" s="52">
        <v>162.72999999999999</v>
      </c>
      <c r="H207" s="52">
        <v>25.785</v>
      </c>
      <c r="I207" s="12" t="s">
        <v>215</v>
      </c>
    </row>
    <row r="208" spans="1:99" x14ac:dyDescent="0.2">
      <c r="A208" s="10"/>
      <c r="B208" s="11" t="s">
        <v>218</v>
      </c>
      <c r="C208" s="14" t="s">
        <v>41</v>
      </c>
      <c r="D208" s="19">
        <v>13.28</v>
      </c>
      <c r="E208" s="19">
        <v>8.2799999999999994</v>
      </c>
      <c r="F208" s="19">
        <v>7.3</v>
      </c>
      <c r="G208" s="52">
        <v>157.34</v>
      </c>
      <c r="H208" s="52">
        <v>23.8</v>
      </c>
      <c r="I208" s="12" t="s">
        <v>217</v>
      </c>
    </row>
    <row r="209" spans="1:99" x14ac:dyDescent="0.2">
      <c r="A209" s="10"/>
      <c r="B209" s="11" t="s">
        <v>122</v>
      </c>
      <c r="C209" s="14" t="s">
        <v>25</v>
      </c>
      <c r="D209" s="19">
        <v>0.18</v>
      </c>
      <c r="E209" s="19">
        <v>7.0000000000000007E-2</v>
      </c>
      <c r="F209" s="19">
        <v>15.68</v>
      </c>
      <c r="G209" s="52">
        <v>62.5</v>
      </c>
      <c r="H209" s="52">
        <v>36</v>
      </c>
      <c r="I209" s="12" t="s">
        <v>75</v>
      </c>
    </row>
    <row r="210" spans="1:99" x14ac:dyDescent="0.2">
      <c r="A210" s="10"/>
      <c r="B210" s="11" t="s">
        <v>45</v>
      </c>
      <c r="C210" s="14" t="s">
        <v>38</v>
      </c>
      <c r="D210" s="19">
        <v>3.3</v>
      </c>
      <c r="E210" s="19">
        <v>0.6</v>
      </c>
      <c r="F210" s="19">
        <v>17.149999999999999</v>
      </c>
      <c r="G210" s="52">
        <v>90.5</v>
      </c>
      <c r="H210" s="52">
        <v>0</v>
      </c>
      <c r="I210" s="12" t="s">
        <v>44</v>
      </c>
    </row>
    <row r="211" spans="1:99" s="39" customFormat="1" x14ac:dyDescent="0.2">
      <c r="A211" s="34"/>
      <c r="B211" s="35"/>
      <c r="C211" s="41">
        <f>C205+C206+C207+C208+C209+C210</f>
        <v>770</v>
      </c>
      <c r="D211" s="41">
        <f t="shared" ref="D211:H211" si="38">D205+D206+D207+D208+D209+D210</f>
        <v>27.13</v>
      </c>
      <c r="E211" s="41">
        <f t="shared" si="38"/>
        <v>28.83</v>
      </c>
      <c r="F211" s="41">
        <f t="shared" si="38"/>
        <v>90.57</v>
      </c>
      <c r="G211" s="42">
        <f t="shared" si="38"/>
        <v>665.82</v>
      </c>
      <c r="H211" s="42">
        <f t="shared" si="38"/>
        <v>93.135000000000005</v>
      </c>
      <c r="I211" s="38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  <c r="BI211" s="57"/>
      <c r="BJ211" s="57"/>
      <c r="BK211" s="57"/>
      <c r="BL211" s="57"/>
      <c r="BM211" s="57"/>
      <c r="BN211" s="57"/>
      <c r="BO211" s="57"/>
      <c r="BP211" s="57"/>
      <c r="BQ211" s="57"/>
      <c r="BR211" s="57"/>
      <c r="BS211" s="57"/>
      <c r="BT211" s="57"/>
      <c r="BU211" s="57"/>
      <c r="BV211" s="57"/>
      <c r="BW211" s="57"/>
      <c r="BX211" s="57"/>
      <c r="BY211" s="57"/>
      <c r="BZ211" s="57"/>
      <c r="CA211" s="57"/>
      <c r="CB211" s="57"/>
      <c r="CC211" s="57"/>
      <c r="CD211" s="57"/>
      <c r="CE211" s="57"/>
      <c r="CF211" s="57"/>
      <c r="CG211" s="57"/>
      <c r="CH211" s="57"/>
      <c r="CI211" s="57"/>
      <c r="CJ211" s="57"/>
      <c r="CK211" s="57"/>
      <c r="CL211" s="57"/>
      <c r="CM211" s="57"/>
      <c r="CN211" s="57"/>
      <c r="CO211" s="57"/>
      <c r="CP211" s="57"/>
      <c r="CQ211" s="57"/>
      <c r="CR211" s="57"/>
      <c r="CS211" s="57"/>
      <c r="CT211" s="57"/>
      <c r="CU211" s="57"/>
    </row>
    <row r="212" spans="1:99" ht="38.25" x14ac:dyDescent="0.2">
      <c r="A212" s="66" t="s">
        <v>47</v>
      </c>
      <c r="B212" s="11" t="s">
        <v>220</v>
      </c>
      <c r="C212" s="14" t="s">
        <v>25</v>
      </c>
      <c r="D212" s="19">
        <v>1.26</v>
      </c>
      <c r="E212" s="19">
        <v>0</v>
      </c>
      <c r="F212" s="19">
        <v>21.6</v>
      </c>
      <c r="G212" s="52">
        <v>97.2</v>
      </c>
      <c r="H212" s="52">
        <v>0</v>
      </c>
      <c r="I212" s="12" t="s">
        <v>219</v>
      </c>
    </row>
    <row r="213" spans="1:99" ht="25.5" x14ac:dyDescent="0.2">
      <c r="A213" s="10"/>
      <c r="B213" s="11" t="s">
        <v>222</v>
      </c>
      <c r="C213" s="14" t="s">
        <v>58</v>
      </c>
      <c r="D213" s="19">
        <v>14.56</v>
      </c>
      <c r="E213" s="19">
        <v>15.46</v>
      </c>
      <c r="F213" s="19">
        <v>12.5</v>
      </c>
      <c r="G213" s="52">
        <v>226.28</v>
      </c>
      <c r="H213" s="52">
        <v>15.18</v>
      </c>
      <c r="I213" s="12" t="s">
        <v>221</v>
      </c>
    </row>
    <row r="214" spans="1:99" x14ac:dyDescent="0.2">
      <c r="A214" s="10"/>
      <c r="B214" s="11" t="s">
        <v>224</v>
      </c>
      <c r="C214" s="14" t="s">
        <v>53</v>
      </c>
      <c r="D214" s="19">
        <v>1.73</v>
      </c>
      <c r="E214" s="19">
        <v>3.44</v>
      </c>
      <c r="F214" s="19">
        <v>22.18</v>
      </c>
      <c r="G214" s="52">
        <v>191.81</v>
      </c>
      <c r="H214" s="52">
        <v>0.23400000000000001</v>
      </c>
      <c r="I214" s="12" t="s">
        <v>223</v>
      </c>
    </row>
    <row r="215" spans="1:99" x14ac:dyDescent="0.2">
      <c r="A215" s="10"/>
      <c r="B215" s="11" t="s">
        <v>21</v>
      </c>
      <c r="C215" s="14" t="s">
        <v>46</v>
      </c>
      <c r="D215" s="19">
        <v>1.6</v>
      </c>
      <c r="E215" s="19">
        <v>0.4</v>
      </c>
      <c r="F215" s="19">
        <v>23.64</v>
      </c>
      <c r="G215" s="52">
        <v>95.2</v>
      </c>
      <c r="H215" s="52">
        <v>0</v>
      </c>
      <c r="I215" s="12" t="s">
        <v>81</v>
      </c>
    </row>
    <row r="216" spans="1:99" s="39" customFormat="1" x14ac:dyDescent="0.2">
      <c r="A216" s="47"/>
      <c r="B216" s="48"/>
      <c r="C216" s="49">
        <f>C212+C213+C214+C215</f>
        <v>480</v>
      </c>
      <c r="D216" s="49">
        <f t="shared" ref="D216:H216" si="39">D212+D213+D214+D215</f>
        <v>19.150000000000002</v>
      </c>
      <c r="E216" s="49">
        <f t="shared" si="39"/>
        <v>19.3</v>
      </c>
      <c r="F216" s="49">
        <f t="shared" si="39"/>
        <v>79.92</v>
      </c>
      <c r="G216" s="50">
        <f t="shared" si="39"/>
        <v>610.49</v>
      </c>
      <c r="H216" s="50">
        <f t="shared" si="39"/>
        <v>15.414</v>
      </c>
      <c r="I216" s="51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7"/>
      <c r="BS216" s="57"/>
      <c r="BT216" s="57"/>
      <c r="BU216" s="57"/>
      <c r="BV216" s="57"/>
      <c r="BW216" s="57"/>
      <c r="BX216" s="57"/>
      <c r="BY216" s="57"/>
      <c r="BZ216" s="57"/>
      <c r="CA216" s="57"/>
      <c r="CB216" s="57"/>
      <c r="CC216" s="57"/>
      <c r="CD216" s="57"/>
      <c r="CE216" s="57"/>
      <c r="CF216" s="57"/>
      <c r="CG216" s="57"/>
      <c r="CH216" s="57"/>
      <c r="CI216" s="57"/>
      <c r="CJ216" s="57"/>
      <c r="CK216" s="57"/>
      <c r="CL216" s="57"/>
      <c r="CM216" s="57"/>
      <c r="CN216" s="57"/>
      <c r="CO216" s="57"/>
      <c r="CP216" s="57"/>
      <c r="CQ216" s="57"/>
      <c r="CR216" s="57"/>
      <c r="CS216" s="57"/>
      <c r="CT216" s="57"/>
      <c r="CU216" s="57"/>
    </row>
    <row r="217" spans="1:99" s="8" customFormat="1" ht="13.5" thickBot="1" x14ac:dyDescent="0.25">
      <c r="A217" s="69" t="s">
        <v>54</v>
      </c>
      <c r="B217" s="70"/>
      <c r="C217" s="15">
        <f>SUM(C202+C204+C211+C216)</f>
        <v>1785</v>
      </c>
      <c r="D217" s="20">
        <v>56.309999999999995</v>
      </c>
      <c r="E217" s="20">
        <v>60.93</v>
      </c>
      <c r="F217" s="20">
        <v>261.72000000000003</v>
      </c>
      <c r="G217" s="61">
        <f>SUM(G202+G204+G211+G216)</f>
        <v>1811.3799999999999</v>
      </c>
      <c r="H217" s="61">
        <v>121.95700000000001</v>
      </c>
      <c r="I217" s="13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  <c r="BM217" s="56"/>
      <c r="BN217" s="56"/>
      <c r="BO217" s="56"/>
      <c r="BP217" s="56"/>
      <c r="BQ217" s="56"/>
      <c r="BR217" s="56"/>
      <c r="BS217" s="56"/>
      <c r="BT217" s="56"/>
      <c r="BU217" s="56"/>
      <c r="BV217" s="56"/>
      <c r="BW217" s="56"/>
      <c r="BX217" s="56"/>
      <c r="BY217" s="56"/>
      <c r="BZ217" s="56"/>
      <c r="CA217" s="56"/>
      <c r="CB217" s="56"/>
      <c r="CC217" s="56"/>
      <c r="CD217" s="56"/>
      <c r="CE217" s="56"/>
      <c r="CF217" s="56"/>
      <c r="CG217" s="56"/>
      <c r="CH217" s="56"/>
      <c r="CI217" s="56"/>
      <c r="CJ217" s="56"/>
      <c r="CK217" s="56"/>
      <c r="CL217" s="56"/>
      <c r="CM217" s="56"/>
      <c r="CN217" s="56"/>
      <c r="CO217" s="56"/>
      <c r="CP217" s="56"/>
      <c r="CQ217" s="56"/>
      <c r="CR217" s="56"/>
      <c r="CS217" s="56"/>
      <c r="CT217" s="56"/>
      <c r="CU217" s="56"/>
    </row>
    <row r="218" spans="1:99" s="8" customFormat="1" x14ac:dyDescent="0.2">
      <c r="A218" s="71" t="s">
        <v>225</v>
      </c>
      <c r="B218" s="72"/>
      <c r="C218" s="23">
        <f>SUM(C28+C50+C71+C92+C112+C133+C154+C176+C196+C217)</f>
        <v>18309</v>
      </c>
      <c r="D218" s="24">
        <v>558.80000000000007</v>
      </c>
      <c r="E218" s="24">
        <v>606.06000000000017</v>
      </c>
      <c r="F218" s="24">
        <v>2621</v>
      </c>
      <c r="G218" s="68">
        <f>SUM(G28+G50+G71+G92+G112+G133+G154+G176+G196+G217)</f>
        <v>18100.469999999998</v>
      </c>
      <c r="H218" s="62">
        <v>893.39</v>
      </c>
      <c r="I218" s="25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  <c r="BM218" s="56"/>
      <c r="BN218" s="56"/>
      <c r="BO218" s="56"/>
      <c r="BP218" s="56"/>
      <c r="BQ218" s="56"/>
      <c r="BR218" s="56"/>
      <c r="BS218" s="56"/>
      <c r="BT218" s="56"/>
      <c r="BU218" s="56"/>
      <c r="BV218" s="56"/>
      <c r="BW218" s="56"/>
      <c r="BX218" s="56"/>
      <c r="BY218" s="56"/>
      <c r="BZ218" s="56"/>
      <c r="CA218" s="56"/>
      <c r="CB218" s="56"/>
      <c r="CC218" s="56"/>
      <c r="CD218" s="56"/>
      <c r="CE218" s="56"/>
      <c r="CF218" s="56"/>
      <c r="CG218" s="56"/>
      <c r="CH218" s="56"/>
      <c r="CI218" s="56"/>
      <c r="CJ218" s="56"/>
      <c r="CK218" s="56"/>
      <c r="CL218" s="56"/>
      <c r="CM218" s="56"/>
      <c r="CN218" s="56"/>
      <c r="CO218" s="56"/>
      <c r="CP218" s="56"/>
      <c r="CQ218" s="56"/>
      <c r="CR218" s="56"/>
      <c r="CS218" s="56"/>
      <c r="CT218" s="56"/>
      <c r="CU218" s="56"/>
    </row>
    <row r="219" spans="1:99" s="8" customFormat="1" ht="13.5" thickBot="1" x14ac:dyDescent="0.25">
      <c r="A219" s="89" t="s">
        <v>226</v>
      </c>
      <c r="B219" s="90"/>
      <c r="C219" s="26">
        <v>1830.9</v>
      </c>
      <c r="D219" s="27">
        <v>55.88000000000001</v>
      </c>
      <c r="E219" s="27">
        <v>60.606000000000016</v>
      </c>
      <c r="F219" s="27">
        <v>261.2</v>
      </c>
      <c r="G219" s="63">
        <v>1810.047</v>
      </c>
      <c r="H219" s="63">
        <v>89.338999999999999</v>
      </c>
      <c r="I219" s="28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  <c r="BM219" s="56"/>
      <c r="BN219" s="56"/>
      <c r="BO219" s="56"/>
      <c r="BP219" s="56"/>
      <c r="BQ219" s="56"/>
      <c r="BR219" s="56"/>
      <c r="BS219" s="56"/>
      <c r="BT219" s="56"/>
      <c r="BU219" s="56"/>
      <c r="BV219" s="56"/>
      <c r="BW219" s="56"/>
      <c r="BX219" s="56"/>
      <c r="BY219" s="56"/>
      <c r="BZ219" s="56"/>
      <c r="CA219" s="56"/>
      <c r="CB219" s="56"/>
      <c r="CC219" s="56"/>
      <c r="CD219" s="56"/>
      <c r="CE219" s="56"/>
      <c r="CF219" s="56"/>
      <c r="CG219" s="56"/>
      <c r="CH219" s="56"/>
      <c r="CI219" s="56"/>
      <c r="CJ219" s="56"/>
      <c r="CK219" s="56"/>
      <c r="CL219" s="56"/>
      <c r="CM219" s="56"/>
      <c r="CN219" s="56"/>
      <c r="CO219" s="56"/>
      <c r="CP219" s="56"/>
      <c r="CQ219" s="56"/>
      <c r="CR219" s="56"/>
      <c r="CS219" s="56"/>
      <c r="CT219" s="56"/>
      <c r="CU219" s="56"/>
    </row>
    <row r="220" spans="1:99" s="22" customFormat="1" ht="30" customHeight="1" thickBot="1" x14ac:dyDescent="0.25">
      <c r="A220" s="87" t="s">
        <v>227</v>
      </c>
      <c r="B220" s="88"/>
      <c r="C220" s="29"/>
      <c r="D220" s="30">
        <v>12.34</v>
      </c>
      <c r="E220" s="30">
        <v>30.13</v>
      </c>
      <c r="F220" s="30">
        <v>57.72</v>
      </c>
      <c r="G220" s="68">
        <v>18100.47</v>
      </c>
      <c r="H220" s="64">
        <v>20.25</v>
      </c>
      <c r="I220" s="31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59"/>
      <c r="BK220" s="59"/>
      <c r="BL220" s="59"/>
      <c r="BM220" s="59"/>
      <c r="BN220" s="59"/>
      <c r="BO220" s="59"/>
      <c r="BP220" s="59"/>
      <c r="BQ220" s="59"/>
      <c r="BR220" s="59"/>
      <c r="BS220" s="59"/>
      <c r="BT220" s="59"/>
      <c r="BU220" s="59"/>
      <c r="BV220" s="59"/>
      <c r="BW220" s="59"/>
      <c r="BX220" s="59"/>
      <c r="BY220" s="59"/>
      <c r="BZ220" s="59"/>
      <c r="CA220" s="59"/>
      <c r="CB220" s="59"/>
      <c r="CC220" s="59"/>
      <c r="CD220" s="59"/>
      <c r="CE220" s="59"/>
      <c r="CF220" s="59"/>
      <c r="CG220" s="59"/>
      <c r="CH220" s="59"/>
      <c r="CI220" s="59"/>
      <c r="CJ220" s="59"/>
      <c r="CK220" s="59"/>
      <c r="CL220" s="59"/>
      <c r="CM220" s="59"/>
      <c r="CN220" s="59"/>
      <c r="CO220" s="59"/>
      <c r="CP220" s="59"/>
      <c r="CQ220" s="59"/>
      <c r="CR220" s="59"/>
      <c r="CS220" s="59"/>
      <c r="CT220" s="59"/>
      <c r="CU220" s="59"/>
    </row>
  </sheetData>
  <mergeCells count="30">
    <mergeCell ref="A93:I93"/>
    <mergeCell ref="A112:B112"/>
    <mergeCell ref="A220:B220"/>
    <mergeCell ref="A133:B133"/>
    <mergeCell ref="A134:I134"/>
    <mergeCell ref="A154:B154"/>
    <mergeCell ref="A155:I155"/>
    <mergeCell ref="A176:B176"/>
    <mergeCell ref="A177:I177"/>
    <mergeCell ref="A196:B196"/>
    <mergeCell ref="A197:I197"/>
    <mergeCell ref="A217:B217"/>
    <mergeCell ref="A218:B218"/>
    <mergeCell ref="A219:B219"/>
    <mergeCell ref="A113:I113"/>
    <mergeCell ref="A71:B71"/>
    <mergeCell ref="A72:I72"/>
    <mergeCell ref="A92:B92"/>
    <mergeCell ref="A51:I51"/>
    <mergeCell ref="A5:A6"/>
    <mergeCell ref="B5:B6"/>
    <mergeCell ref="C5:C6"/>
    <mergeCell ref="D5:F5"/>
    <mergeCell ref="G5:G6"/>
    <mergeCell ref="H5:H6"/>
    <mergeCell ref="I5:I6"/>
    <mergeCell ref="A7:I7"/>
    <mergeCell ref="A28:B28"/>
    <mergeCell ref="A29:I29"/>
    <mergeCell ref="A50:B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19"/>
  <sheetViews>
    <sheetView tabSelected="1" workbookViewId="0">
      <selection activeCell="J205" sqref="I205:J205"/>
    </sheetView>
  </sheetViews>
  <sheetFormatPr defaultRowHeight="12.75" x14ac:dyDescent="0.2"/>
  <cols>
    <col min="1" max="1" width="11" customWidth="1"/>
    <col min="2" max="2" width="41.7109375" style="9" customWidth="1"/>
    <col min="3" max="3" width="10.7109375" style="16" customWidth="1"/>
    <col min="4" max="6" width="10.7109375" style="21" customWidth="1"/>
    <col min="7" max="7" width="10.7109375" style="65" customWidth="1"/>
    <col min="8" max="8" width="10.140625" style="65" customWidth="1"/>
    <col min="9" max="9" width="8" customWidth="1"/>
    <col min="10" max="12" width="7.7109375" style="57" customWidth="1"/>
    <col min="13" max="107" width="9.140625" style="57"/>
  </cols>
  <sheetData>
    <row r="1" spans="1:107" s="1" customFormat="1" x14ac:dyDescent="0.2">
      <c r="A1" s="5"/>
      <c r="C1" s="3"/>
      <c r="D1" s="17"/>
      <c r="E1" s="17"/>
      <c r="F1" s="17"/>
      <c r="G1" s="60"/>
      <c r="H1" s="60"/>
      <c r="I1" s="4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</row>
    <row r="2" spans="1:107" s="1" customFormat="1" x14ac:dyDescent="0.2">
      <c r="A2" s="2"/>
      <c r="C2" s="3"/>
      <c r="D2" s="17"/>
      <c r="E2" s="17"/>
      <c r="F2" s="17"/>
      <c r="G2" s="60"/>
      <c r="H2" s="60"/>
      <c r="I2" s="4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</row>
    <row r="3" spans="1:107" s="1" customFormat="1" ht="25.5" x14ac:dyDescent="0.2">
      <c r="A3" s="2" t="s">
        <v>0</v>
      </c>
      <c r="B3" s="1" t="s">
        <v>11</v>
      </c>
      <c r="C3" s="3"/>
      <c r="D3" s="17"/>
      <c r="E3" s="17"/>
      <c r="F3" s="17"/>
      <c r="G3" s="60"/>
      <c r="H3" s="60"/>
      <c r="I3" s="4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</row>
    <row r="4" spans="1:107" s="1" customFormat="1" ht="13.5" thickBot="1" x14ac:dyDescent="0.25">
      <c r="A4" s="5"/>
      <c r="C4" s="3"/>
      <c r="D4" s="17"/>
      <c r="E4" s="17"/>
      <c r="F4" s="17"/>
      <c r="G4" s="60"/>
      <c r="H4" s="60"/>
      <c r="I4" s="4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</row>
    <row r="5" spans="1:107" s="6" customFormat="1" ht="33" customHeight="1" x14ac:dyDescent="0.2">
      <c r="A5" s="74" t="s">
        <v>2</v>
      </c>
      <c r="B5" s="76" t="s">
        <v>3</v>
      </c>
      <c r="C5" s="78" t="s">
        <v>4</v>
      </c>
      <c r="D5" s="80" t="s">
        <v>1</v>
      </c>
      <c r="E5" s="80"/>
      <c r="F5" s="80"/>
      <c r="G5" s="81" t="s">
        <v>8</v>
      </c>
      <c r="H5" s="83" t="s">
        <v>9</v>
      </c>
      <c r="I5" s="85" t="s">
        <v>10</v>
      </c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</row>
    <row r="6" spans="1:107" s="7" customFormat="1" ht="13.5" thickBot="1" x14ac:dyDescent="0.25">
      <c r="A6" s="75"/>
      <c r="B6" s="77"/>
      <c r="C6" s="79"/>
      <c r="D6" s="18" t="s">
        <v>5</v>
      </c>
      <c r="E6" s="18" t="s">
        <v>6</v>
      </c>
      <c r="F6" s="18" t="s">
        <v>7</v>
      </c>
      <c r="G6" s="82"/>
      <c r="H6" s="84"/>
      <c r="I6" s="86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</row>
    <row r="7" spans="1:107" s="8" customFormat="1" x14ac:dyDescent="0.2">
      <c r="A7" s="71" t="s">
        <v>12</v>
      </c>
      <c r="B7" s="72"/>
      <c r="C7" s="72"/>
      <c r="D7" s="72"/>
      <c r="E7" s="72"/>
      <c r="F7" s="72"/>
      <c r="G7" s="72"/>
      <c r="H7" s="72"/>
      <c r="I7" s="73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</row>
    <row r="8" spans="1:107" x14ac:dyDescent="0.2">
      <c r="A8" s="10" t="s">
        <v>13</v>
      </c>
      <c r="B8" s="11" t="s">
        <v>15</v>
      </c>
      <c r="C8" s="19" t="s">
        <v>16</v>
      </c>
      <c r="D8" s="19">
        <v>2.5499999999999998</v>
      </c>
      <c r="E8" s="19">
        <v>5.37</v>
      </c>
      <c r="F8" s="19">
        <v>18.53</v>
      </c>
      <c r="G8" s="52">
        <v>143.66999999999999</v>
      </c>
      <c r="H8" s="52">
        <v>1.56</v>
      </c>
      <c r="I8" s="12" t="s">
        <v>14</v>
      </c>
    </row>
    <row r="9" spans="1:107" x14ac:dyDescent="0.2">
      <c r="A9" s="10"/>
      <c r="B9" s="11" t="s">
        <v>18</v>
      </c>
      <c r="C9" s="19" t="s">
        <v>19</v>
      </c>
      <c r="D9" s="19">
        <v>0.02</v>
      </c>
      <c r="E9" s="19">
        <v>4.12</v>
      </c>
      <c r="F9" s="19">
        <v>0.04</v>
      </c>
      <c r="G9" s="52">
        <v>37.4</v>
      </c>
      <c r="H9" s="52">
        <v>0</v>
      </c>
      <c r="I9" s="12" t="s">
        <v>17</v>
      </c>
    </row>
    <row r="10" spans="1:107" x14ac:dyDescent="0.2">
      <c r="A10" s="10"/>
      <c r="B10" s="11" t="s">
        <v>21</v>
      </c>
      <c r="C10" s="19" t="s">
        <v>22</v>
      </c>
      <c r="D10" s="19">
        <v>1</v>
      </c>
      <c r="E10" s="19">
        <v>0.2</v>
      </c>
      <c r="F10" s="19">
        <v>9.82</v>
      </c>
      <c r="G10" s="52">
        <v>47.6</v>
      </c>
      <c r="H10" s="52">
        <v>0</v>
      </c>
      <c r="I10" s="12" t="s">
        <v>20</v>
      </c>
    </row>
    <row r="11" spans="1:107" x14ac:dyDescent="0.2">
      <c r="A11" s="10"/>
      <c r="B11" s="11" t="s">
        <v>24</v>
      </c>
      <c r="C11" s="19" t="s">
        <v>25</v>
      </c>
      <c r="D11" s="19">
        <v>2.48</v>
      </c>
      <c r="E11" s="19">
        <v>3.98</v>
      </c>
      <c r="F11" s="19">
        <v>18.07</v>
      </c>
      <c r="G11" s="52">
        <v>129.91</v>
      </c>
      <c r="H11" s="52">
        <v>1.98</v>
      </c>
      <c r="I11" s="12" t="s">
        <v>23</v>
      </c>
    </row>
    <row r="12" spans="1:107" s="39" customFormat="1" x14ac:dyDescent="0.2">
      <c r="A12" s="34"/>
      <c r="B12" s="35"/>
      <c r="C12" s="36">
        <f>C8+C9+C10+C11</f>
        <v>355</v>
      </c>
      <c r="D12" s="36">
        <f t="shared" ref="D12:H12" si="0">D8+D9+D10+D11</f>
        <v>6.05</v>
      </c>
      <c r="E12" s="36">
        <f t="shared" si="0"/>
        <v>13.67</v>
      </c>
      <c r="F12" s="36">
        <f t="shared" si="0"/>
        <v>46.46</v>
      </c>
      <c r="G12" s="37">
        <f t="shared" si="0"/>
        <v>358.58</v>
      </c>
      <c r="H12" s="37">
        <f t="shared" si="0"/>
        <v>3.54</v>
      </c>
      <c r="I12" s="38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</row>
    <row r="13" spans="1:107" x14ac:dyDescent="0.2">
      <c r="A13" s="10" t="s">
        <v>26</v>
      </c>
      <c r="B13" s="11" t="s">
        <v>28</v>
      </c>
      <c r="C13" s="14" t="s">
        <v>29</v>
      </c>
      <c r="D13" s="19">
        <v>0.95</v>
      </c>
      <c r="E13" s="19">
        <v>0</v>
      </c>
      <c r="F13" s="19">
        <v>16.559999999999999</v>
      </c>
      <c r="G13" s="52">
        <v>71.97</v>
      </c>
      <c r="H13" s="52">
        <v>0</v>
      </c>
      <c r="I13" s="12" t="s">
        <v>27</v>
      </c>
    </row>
    <row r="14" spans="1:107" s="46" customFormat="1" x14ac:dyDescent="0.2">
      <c r="A14" s="43"/>
      <c r="B14" s="44"/>
      <c r="C14" s="41" t="str">
        <f>C13</f>
        <v>140</v>
      </c>
      <c r="D14" s="41">
        <f t="shared" ref="D14:H14" si="1">D13</f>
        <v>0.95</v>
      </c>
      <c r="E14" s="41">
        <f t="shared" si="1"/>
        <v>0</v>
      </c>
      <c r="F14" s="41">
        <f t="shared" si="1"/>
        <v>16.559999999999999</v>
      </c>
      <c r="G14" s="42">
        <f t="shared" si="1"/>
        <v>71.97</v>
      </c>
      <c r="H14" s="42">
        <f t="shared" si="1"/>
        <v>0</v>
      </c>
      <c r="I14" s="45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</row>
    <row r="15" spans="1:107" x14ac:dyDescent="0.2">
      <c r="A15" s="10" t="s">
        <v>30</v>
      </c>
      <c r="B15" s="11" t="s">
        <v>32</v>
      </c>
      <c r="C15" s="14" t="s">
        <v>33</v>
      </c>
      <c r="D15" s="19">
        <v>0.21</v>
      </c>
      <c r="E15" s="19">
        <v>0</v>
      </c>
      <c r="F15" s="19">
        <v>0.63</v>
      </c>
      <c r="G15" s="52">
        <v>3.43</v>
      </c>
      <c r="H15" s="52">
        <v>2.4500000000000002</v>
      </c>
      <c r="I15" s="12" t="s">
        <v>31</v>
      </c>
    </row>
    <row r="16" spans="1:107" ht="25.5" x14ac:dyDescent="0.2">
      <c r="A16" s="10"/>
      <c r="B16" s="11" t="s">
        <v>35</v>
      </c>
      <c r="C16" s="14" t="s">
        <v>16</v>
      </c>
      <c r="D16" s="19">
        <v>9.27</v>
      </c>
      <c r="E16" s="19">
        <v>6.14</v>
      </c>
      <c r="F16" s="19">
        <v>13.5</v>
      </c>
      <c r="G16" s="52">
        <v>139</v>
      </c>
      <c r="H16" s="52">
        <v>6.36</v>
      </c>
      <c r="I16" s="12" t="s">
        <v>34</v>
      </c>
    </row>
    <row r="17" spans="1:107" x14ac:dyDescent="0.2">
      <c r="A17" s="10"/>
      <c r="B17" s="11" t="s">
        <v>37</v>
      </c>
      <c r="C17" s="14" t="s">
        <v>38</v>
      </c>
      <c r="D17" s="19">
        <v>6.16</v>
      </c>
      <c r="E17" s="19">
        <v>6.05</v>
      </c>
      <c r="F17" s="19">
        <v>3.95</v>
      </c>
      <c r="G17" s="52">
        <v>82.26</v>
      </c>
      <c r="H17" s="52">
        <v>0.46500000000000002</v>
      </c>
      <c r="I17" s="12" t="s">
        <v>36</v>
      </c>
    </row>
    <row r="18" spans="1:107" x14ac:dyDescent="0.2">
      <c r="A18" s="10"/>
      <c r="B18" s="11" t="s">
        <v>40</v>
      </c>
      <c r="C18" s="14" t="s">
        <v>41</v>
      </c>
      <c r="D18" s="19">
        <v>1.21</v>
      </c>
      <c r="E18" s="19">
        <v>5.57</v>
      </c>
      <c r="F18" s="19">
        <v>17.98</v>
      </c>
      <c r="G18" s="52">
        <v>96.63</v>
      </c>
      <c r="H18" s="52">
        <v>16.047999999999998</v>
      </c>
      <c r="I18" s="12" t="s">
        <v>39</v>
      </c>
    </row>
    <row r="19" spans="1:107" x14ac:dyDescent="0.2">
      <c r="A19" s="10"/>
      <c r="B19" s="11" t="s">
        <v>43</v>
      </c>
      <c r="C19" s="14" t="s">
        <v>16</v>
      </c>
      <c r="D19" s="19">
        <v>0.83</v>
      </c>
      <c r="E19" s="19">
        <v>0.16</v>
      </c>
      <c r="F19" s="19">
        <v>24.57</v>
      </c>
      <c r="G19" s="52">
        <v>101.58</v>
      </c>
      <c r="H19" s="52">
        <v>7.4999999999999997E-2</v>
      </c>
      <c r="I19" s="12" t="s">
        <v>42</v>
      </c>
    </row>
    <row r="20" spans="1:107" x14ac:dyDescent="0.2">
      <c r="A20" s="10"/>
      <c r="B20" s="11" t="s">
        <v>45</v>
      </c>
      <c r="C20" s="14" t="s">
        <v>46</v>
      </c>
      <c r="D20" s="19">
        <v>2.64</v>
      </c>
      <c r="E20" s="19">
        <v>0.48</v>
      </c>
      <c r="F20" s="19">
        <v>13.72</v>
      </c>
      <c r="G20" s="52">
        <v>72.400000000000006</v>
      </c>
      <c r="H20" s="52">
        <v>0</v>
      </c>
      <c r="I20" s="12" t="s">
        <v>44</v>
      </c>
    </row>
    <row r="21" spans="1:107" s="39" customFormat="1" x14ac:dyDescent="0.2">
      <c r="A21" s="34"/>
      <c r="B21" s="35"/>
      <c r="C21" s="41">
        <f>C15+C16+C17+C18+C19+C20</f>
        <v>540</v>
      </c>
      <c r="D21" s="41">
        <f t="shared" ref="D21:H21" si="2">D15+D16+D17+D18+D19+D20</f>
        <v>20.32</v>
      </c>
      <c r="E21" s="41">
        <f t="shared" si="2"/>
        <v>18.399999999999999</v>
      </c>
      <c r="F21" s="41">
        <f t="shared" si="2"/>
        <v>74.350000000000009</v>
      </c>
      <c r="G21" s="42">
        <f t="shared" si="2"/>
        <v>495.29999999999995</v>
      </c>
      <c r="H21" s="42">
        <f t="shared" si="2"/>
        <v>25.398</v>
      </c>
      <c r="I21" s="38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</row>
    <row r="22" spans="1:107" ht="38.25" x14ac:dyDescent="0.2">
      <c r="A22" s="66" t="s">
        <v>47</v>
      </c>
      <c r="B22" s="11" t="s">
        <v>49</v>
      </c>
      <c r="C22" s="14" t="s">
        <v>50</v>
      </c>
      <c r="D22" s="19">
        <v>5.16</v>
      </c>
      <c r="E22" s="19">
        <v>5.94</v>
      </c>
      <c r="F22" s="19">
        <v>19.260000000000002</v>
      </c>
      <c r="G22" s="52">
        <v>151.02000000000001</v>
      </c>
      <c r="H22" s="52">
        <v>0.216</v>
      </c>
      <c r="I22" s="12" t="s">
        <v>48</v>
      </c>
    </row>
    <row r="23" spans="1:107" x14ac:dyDescent="0.2">
      <c r="A23" s="10"/>
      <c r="B23" s="11" t="s">
        <v>21</v>
      </c>
      <c r="C23" s="14" t="s">
        <v>22</v>
      </c>
      <c r="D23" s="19">
        <v>1</v>
      </c>
      <c r="E23" s="19">
        <v>0.2</v>
      </c>
      <c r="F23" s="19">
        <v>9.82</v>
      </c>
      <c r="G23" s="52">
        <v>47.6</v>
      </c>
      <c r="H23" s="52">
        <v>0</v>
      </c>
      <c r="I23" s="12" t="s">
        <v>20</v>
      </c>
    </row>
    <row r="24" spans="1:107" x14ac:dyDescent="0.2">
      <c r="A24" s="10"/>
      <c r="B24" s="11" t="s">
        <v>234</v>
      </c>
      <c r="C24" s="14" t="s">
        <v>16</v>
      </c>
      <c r="D24" s="19">
        <v>4.3499999999999996</v>
      </c>
      <c r="E24" s="19">
        <v>4.8</v>
      </c>
      <c r="F24" s="19">
        <v>6</v>
      </c>
      <c r="G24" s="52">
        <v>88.5</v>
      </c>
      <c r="H24" s="52">
        <v>1.05</v>
      </c>
      <c r="I24" s="12" t="s">
        <v>51</v>
      </c>
    </row>
    <row r="25" spans="1:107" x14ac:dyDescent="0.2">
      <c r="A25" s="10"/>
      <c r="B25" s="11" t="s">
        <v>52</v>
      </c>
      <c r="C25" s="14">
        <v>140</v>
      </c>
      <c r="D25" s="19">
        <v>7.86</v>
      </c>
      <c r="E25" s="19">
        <v>8.17</v>
      </c>
      <c r="F25" s="19">
        <v>24.83</v>
      </c>
      <c r="G25" s="52">
        <v>215.47</v>
      </c>
      <c r="H25" s="52">
        <v>3.7999999999999999E-2</v>
      </c>
      <c r="I25" s="12" t="s">
        <v>29</v>
      </c>
    </row>
    <row r="26" spans="1:107" x14ac:dyDescent="0.2">
      <c r="A26" s="10"/>
      <c r="B26" s="11"/>
      <c r="C26" s="14"/>
      <c r="D26" s="19"/>
      <c r="E26" s="19"/>
      <c r="F26" s="19"/>
      <c r="G26" s="52"/>
      <c r="H26" s="52"/>
      <c r="I26" s="12"/>
    </row>
    <row r="27" spans="1:107" s="39" customFormat="1" x14ac:dyDescent="0.2">
      <c r="A27" s="47"/>
      <c r="B27" s="48"/>
      <c r="C27" s="49">
        <f>C22+C23+C24+C25+C26</f>
        <v>400</v>
      </c>
      <c r="D27" s="49">
        <f t="shared" ref="D27:H27" si="3">D22+D23+D24+D25+D26</f>
        <v>18.37</v>
      </c>
      <c r="E27" s="49">
        <f t="shared" si="3"/>
        <v>19.11</v>
      </c>
      <c r="F27" s="49">
        <f t="shared" si="3"/>
        <v>59.91</v>
      </c>
      <c r="G27" s="50">
        <f t="shared" si="3"/>
        <v>502.59000000000003</v>
      </c>
      <c r="H27" s="50">
        <f t="shared" si="3"/>
        <v>1.304</v>
      </c>
      <c r="I27" s="51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</row>
    <row r="28" spans="1:107" s="8" customFormat="1" ht="13.5" thickBot="1" x14ac:dyDescent="0.25">
      <c r="A28" s="69" t="s">
        <v>54</v>
      </c>
      <c r="B28" s="70"/>
      <c r="C28" s="20">
        <f>SUM(C12+C14+C21+C27)</f>
        <v>1435</v>
      </c>
      <c r="D28" s="20">
        <v>44.28</v>
      </c>
      <c r="E28" s="20">
        <v>49.709999999999994</v>
      </c>
      <c r="F28" s="20">
        <v>195.44</v>
      </c>
      <c r="G28" s="67">
        <f>SUM(G12+G14+G21+G27)</f>
        <v>1428.44</v>
      </c>
      <c r="H28" s="61">
        <v>33.434000000000005</v>
      </c>
      <c r="I28" s="13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</row>
    <row r="29" spans="1:107" s="8" customFormat="1" x14ac:dyDescent="0.2">
      <c r="A29" s="71" t="s">
        <v>55</v>
      </c>
      <c r="B29" s="72"/>
      <c r="C29" s="72"/>
      <c r="D29" s="72"/>
      <c r="E29" s="72"/>
      <c r="F29" s="72"/>
      <c r="G29" s="72"/>
      <c r="H29" s="72"/>
      <c r="I29" s="73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</row>
    <row r="30" spans="1:107" x14ac:dyDescent="0.2">
      <c r="A30" s="10" t="s">
        <v>13</v>
      </c>
      <c r="B30" s="11" t="s">
        <v>57</v>
      </c>
      <c r="C30" s="14">
        <v>220</v>
      </c>
      <c r="D30" s="19">
        <v>8.6199999999999992</v>
      </c>
      <c r="E30" s="19">
        <v>8.4</v>
      </c>
      <c r="F30" s="19">
        <v>21.88</v>
      </c>
      <c r="G30" s="52">
        <v>185.15</v>
      </c>
      <c r="H30" s="52">
        <v>0.96</v>
      </c>
      <c r="I30" s="12" t="s">
        <v>56</v>
      </c>
    </row>
    <row r="31" spans="1:107" x14ac:dyDescent="0.2">
      <c r="A31" s="10"/>
      <c r="B31" s="11" t="s">
        <v>60</v>
      </c>
      <c r="C31" s="14" t="s">
        <v>38</v>
      </c>
      <c r="D31" s="19">
        <v>2.17</v>
      </c>
      <c r="E31" s="19">
        <v>0.32</v>
      </c>
      <c r="F31" s="19">
        <v>25.36</v>
      </c>
      <c r="G31" s="52">
        <v>126.99</v>
      </c>
      <c r="H31" s="52">
        <v>0.435</v>
      </c>
      <c r="I31" s="12" t="s">
        <v>59</v>
      </c>
    </row>
    <row r="32" spans="1:107" x14ac:dyDescent="0.2">
      <c r="A32" s="10"/>
      <c r="B32" s="11" t="s">
        <v>62</v>
      </c>
      <c r="C32" s="14" t="s">
        <v>25</v>
      </c>
      <c r="D32" s="19">
        <v>0</v>
      </c>
      <c r="E32" s="19">
        <v>0</v>
      </c>
      <c r="F32" s="19">
        <v>10.8</v>
      </c>
      <c r="G32" s="52">
        <v>28.44</v>
      </c>
      <c r="H32" s="52">
        <v>0.18</v>
      </c>
      <c r="I32" s="12" t="s">
        <v>61</v>
      </c>
    </row>
    <row r="33" spans="1:107" s="39" customFormat="1" x14ac:dyDescent="0.2">
      <c r="A33" s="34"/>
      <c r="B33" s="35"/>
      <c r="C33" s="41">
        <f>C30+C31+C32</f>
        <v>450</v>
      </c>
      <c r="D33" s="41">
        <f t="shared" ref="D33:H33" si="4">D30+D31+D32</f>
        <v>10.79</v>
      </c>
      <c r="E33" s="41">
        <f t="shared" si="4"/>
        <v>8.7200000000000006</v>
      </c>
      <c r="F33" s="41">
        <f t="shared" si="4"/>
        <v>58.039999999999992</v>
      </c>
      <c r="G33" s="42">
        <f t="shared" si="4"/>
        <v>340.58</v>
      </c>
      <c r="H33" s="42">
        <f t="shared" si="4"/>
        <v>1.575</v>
      </c>
      <c r="I33" s="38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</row>
    <row r="34" spans="1:107" x14ac:dyDescent="0.2">
      <c r="A34" s="10" t="s">
        <v>26</v>
      </c>
      <c r="B34" s="11" t="s">
        <v>209</v>
      </c>
      <c r="C34" s="14">
        <v>160</v>
      </c>
      <c r="D34" s="19">
        <v>1.2</v>
      </c>
      <c r="E34" s="19">
        <v>0.4</v>
      </c>
      <c r="F34" s="19">
        <v>16.8</v>
      </c>
      <c r="G34" s="52">
        <v>76</v>
      </c>
      <c r="H34" s="52">
        <v>8</v>
      </c>
      <c r="I34" s="12" t="s">
        <v>63</v>
      </c>
    </row>
    <row r="35" spans="1:107" s="39" customFormat="1" x14ac:dyDescent="0.2">
      <c r="A35" s="34"/>
      <c r="B35" s="35"/>
      <c r="C35" s="41">
        <f t="shared" ref="C35:H35" si="5">C34</f>
        <v>160</v>
      </c>
      <c r="D35" s="41">
        <f t="shared" si="5"/>
        <v>1.2</v>
      </c>
      <c r="E35" s="41">
        <f t="shared" si="5"/>
        <v>0.4</v>
      </c>
      <c r="F35" s="41">
        <f t="shared" si="5"/>
        <v>16.8</v>
      </c>
      <c r="G35" s="42">
        <f t="shared" si="5"/>
        <v>76</v>
      </c>
      <c r="H35" s="42">
        <f t="shared" si="5"/>
        <v>8</v>
      </c>
      <c r="I35" s="38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</row>
    <row r="36" spans="1:107" x14ac:dyDescent="0.2">
      <c r="A36" s="10" t="s">
        <v>30</v>
      </c>
      <c r="B36" s="11" t="s">
        <v>66</v>
      </c>
      <c r="C36" s="14" t="s">
        <v>22</v>
      </c>
      <c r="D36" s="19">
        <v>2.2999999999999998</v>
      </c>
      <c r="E36" s="19">
        <v>5.61</v>
      </c>
      <c r="F36" s="19">
        <v>0.08</v>
      </c>
      <c r="G36" s="52">
        <v>33</v>
      </c>
      <c r="H36" s="52">
        <v>0</v>
      </c>
      <c r="I36" s="12" t="s">
        <v>65</v>
      </c>
    </row>
    <row r="37" spans="1:107" x14ac:dyDescent="0.2">
      <c r="A37" s="10"/>
      <c r="B37" s="11" t="s">
        <v>68</v>
      </c>
      <c r="C37" s="14" t="s">
        <v>19</v>
      </c>
      <c r="D37" s="19">
        <v>0.13</v>
      </c>
      <c r="E37" s="19">
        <v>0.75</v>
      </c>
      <c r="F37" s="19">
        <v>0.18</v>
      </c>
      <c r="G37" s="52">
        <v>8.1</v>
      </c>
      <c r="H37" s="52">
        <v>0.02</v>
      </c>
      <c r="I37" s="12" t="s">
        <v>67</v>
      </c>
    </row>
    <row r="38" spans="1:107" x14ac:dyDescent="0.2">
      <c r="A38" s="10"/>
      <c r="B38" s="11" t="s">
        <v>70</v>
      </c>
      <c r="C38" s="14">
        <v>180</v>
      </c>
      <c r="D38" s="19">
        <v>4.4000000000000004</v>
      </c>
      <c r="E38" s="19">
        <v>3.59</v>
      </c>
      <c r="F38" s="19">
        <v>3.12</v>
      </c>
      <c r="G38" s="52">
        <v>141.47999999999999</v>
      </c>
      <c r="H38" s="52">
        <v>12.99</v>
      </c>
      <c r="I38" s="12" t="s">
        <v>69</v>
      </c>
    </row>
    <row r="39" spans="1:107" x14ac:dyDescent="0.2">
      <c r="A39" s="10"/>
      <c r="B39" s="11" t="s">
        <v>72</v>
      </c>
      <c r="C39" s="14" t="s">
        <v>53</v>
      </c>
      <c r="D39" s="19">
        <v>1.22</v>
      </c>
      <c r="E39" s="19">
        <v>2.42</v>
      </c>
      <c r="F39" s="19">
        <v>9.82</v>
      </c>
      <c r="G39" s="52">
        <v>66.03</v>
      </c>
      <c r="H39" s="52">
        <v>12</v>
      </c>
      <c r="I39" s="12" t="s">
        <v>71</v>
      </c>
    </row>
    <row r="40" spans="1:107" x14ac:dyDescent="0.2">
      <c r="A40" s="10"/>
      <c r="B40" s="11" t="s">
        <v>74</v>
      </c>
      <c r="C40" s="14" t="s">
        <v>38</v>
      </c>
      <c r="D40" s="19">
        <v>5.47</v>
      </c>
      <c r="E40" s="19">
        <v>9.99</v>
      </c>
      <c r="F40" s="19">
        <v>6.41</v>
      </c>
      <c r="G40" s="52">
        <v>125.06</v>
      </c>
      <c r="H40" s="52">
        <v>1.4850000000000001</v>
      </c>
      <c r="I40" s="12" t="s">
        <v>73</v>
      </c>
    </row>
    <row r="41" spans="1:107" x14ac:dyDescent="0.2">
      <c r="A41" s="10"/>
      <c r="B41" s="11" t="s">
        <v>45</v>
      </c>
      <c r="C41" s="14" t="s">
        <v>46</v>
      </c>
      <c r="D41" s="19">
        <v>2.64</v>
      </c>
      <c r="E41" s="19">
        <v>0.48</v>
      </c>
      <c r="F41" s="19">
        <v>13.72</v>
      </c>
      <c r="G41" s="52">
        <v>72.400000000000006</v>
      </c>
      <c r="H41" s="52">
        <v>0</v>
      </c>
      <c r="I41" s="12" t="s">
        <v>44</v>
      </c>
    </row>
    <row r="42" spans="1:107" x14ac:dyDescent="0.2">
      <c r="A42" s="10"/>
      <c r="B42" s="11" t="s">
        <v>76</v>
      </c>
      <c r="C42" s="14" t="s">
        <v>16</v>
      </c>
      <c r="D42" s="19">
        <v>0.15</v>
      </c>
      <c r="E42" s="19">
        <v>0.06</v>
      </c>
      <c r="F42" s="19">
        <v>13.07</v>
      </c>
      <c r="G42" s="52">
        <v>52.08</v>
      </c>
      <c r="H42" s="52">
        <v>30</v>
      </c>
      <c r="I42" s="12" t="s">
        <v>75</v>
      </c>
    </row>
    <row r="43" spans="1:107" s="39" customFormat="1" x14ac:dyDescent="0.2">
      <c r="A43" s="34"/>
      <c r="B43" s="35"/>
      <c r="C43" s="41">
        <f>C36+C37+C38+C39+C40+C41+C42</f>
        <v>505</v>
      </c>
      <c r="D43" s="41">
        <f t="shared" ref="D43:H43" si="6">D36+D37+D38+D39+D40+D41+D42</f>
        <v>16.309999999999999</v>
      </c>
      <c r="E43" s="41">
        <f t="shared" si="6"/>
        <v>22.9</v>
      </c>
      <c r="F43" s="41">
        <f t="shared" si="6"/>
        <v>46.4</v>
      </c>
      <c r="G43" s="42">
        <f t="shared" si="6"/>
        <v>498.14999999999992</v>
      </c>
      <c r="H43" s="42">
        <f t="shared" si="6"/>
        <v>56.494999999999997</v>
      </c>
      <c r="I43" s="38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</row>
    <row r="44" spans="1:107" ht="38.25" x14ac:dyDescent="0.2">
      <c r="A44" s="66" t="s">
        <v>47</v>
      </c>
      <c r="B44" s="11" t="s">
        <v>78</v>
      </c>
      <c r="C44" s="14" t="s">
        <v>16</v>
      </c>
      <c r="D44" s="19">
        <v>6.66</v>
      </c>
      <c r="E44" s="19">
        <v>15</v>
      </c>
      <c r="F44" s="19">
        <v>23.19</v>
      </c>
      <c r="G44" s="52">
        <v>228.45</v>
      </c>
      <c r="H44" s="52">
        <v>7.4999999999999997E-2</v>
      </c>
      <c r="I44" s="12" t="s">
        <v>77</v>
      </c>
    </row>
    <row r="45" spans="1:107" x14ac:dyDescent="0.2">
      <c r="A45" s="10"/>
      <c r="B45" s="11" t="s">
        <v>68</v>
      </c>
      <c r="C45" s="14" t="s">
        <v>19</v>
      </c>
      <c r="D45" s="19">
        <v>0.13</v>
      </c>
      <c r="E45" s="19">
        <v>0.75</v>
      </c>
      <c r="F45" s="19">
        <v>0.18</v>
      </c>
      <c r="G45" s="52">
        <v>8.1</v>
      </c>
      <c r="H45" s="52">
        <v>0.02</v>
      </c>
      <c r="I45" s="12" t="s">
        <v>67</v>
      </c>
    </row>
    <row r="46" spans="1:107" ht="25.5" x14ac:dyDescent="0.2">
      <c r="A46" s="10"/>
      <c r="B46" s="11" t="s">
        <v>80</v>
      </c>
      <c r="C46" s="14" t="s">
        <v>58</v>
      </c>
      <c r="D46" s="19">
        <v>0</v>
      </c>
      <c r="E46" s="19">
        <v>0</v>
      </c>
      <c r="F46" s="19">
        <v>19.14</v>
      </c>
      <c r="G46" s="52">
        <v>69.599999999999994</v>
      </c>
      <c r="H46" s="52">
        <v>0</v>
      </c>
      <c r="I46" s="12" t="s">
        <v>79</v>
      </c>
    </row>
    <row r="47" spans="1:107" x14ac:dyDescent="0.2">
      <c r="A47" s="10"/>
      <c r="B47" s="11" t="s">
        <v>21</v>
      </c>
      <c r="C47" s="14" t="s">
        <v>82</v>
      </c>
      <c r="D47" s="19">
        <v>1.2</v>
      </c>
      <c r="E47" s="19">
        <v>0.3</v>
      </c>
      <c r="F47" s="19">
        <v>17.73</v>
      </c>
      <c r="G47" s="52">
        <v>71.400000000000006</v>
      </c>
      <c r="H47" s="52">
        <v>0</v>
      </c>
      <c r="I47" s="12" t="s">
        <v>81</v>
      </c>
    </row>
    <row r="48" spans="1:107" x14ac:dyDescent="0.2">
      <c r="A48" s="10"/>
      <c r="B48" s="11" t="s">
        <v>84</v>
      </c>
      <c r="C48" s="14">
        <v>110</v>
      </c>
      <c r="D48" s="19">
        <v>2.11</v>
      </c>
      <c r="E48" s="19">
        <v>4.1399999999999997</v>
      </c>
      <c r="F48" s="19">
        <v>11.1</v>
      </c>
      <c r="G48" s="52">
        <v>110.11</v>
      </c>
      <c r="H48" s="52">
        <v>6.048</v>
      </c>
      <c r="I48" s="12" t="s">
        <v>83</v>
      </c>
    </row>
    <row r="49" spans="1:107" s="39" customFormat="1" x14ac:dyDescent="0.2">
      <c r="A49" s="47"/>
      <c r="B49" s="48"/>
      <c r="C49" s="49">
        <f>C44+C45+C46+C47+C48</f>
        <v>495</v>
      </c>
      <c r="D49" s="49">
        <f t="shared" ref="D49:H49" si="7">D44+D45+D46+D47+D48</f>
        <v>10.1</v>
      </c>
      <c r="E49" s="49">
        <f t="shared" si="7"/>
        <v>20.190000000000001</v>
      </c>
      <c r="F49" s="49">
        <f t="shared" si="7"/>
        <v>71.34</v>
      </c>
      <c r="G49" s="50">
        <f t="shared" si="7"/>
        <v>487.65999999999997</v>
      </c>
      <c r="H49" s="50">
        <f t="shared" si="7"/>
        <v>6.1429999999999998</v>
      </c>
      <c r="I49" s="51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</row>
    <row r="50" spans="1:107" s="8" customFormat="1" ht="13.5" thickBot="1" x14ac:dyDescent="0.25">
      <c r="A50" s="69" t="s">
        <v>54</v>
      </c>
      <c r="B50" s="70"/>
      <c r="C50" s="15">
        <f>SUM(C33+C35+C43+C49)</f>
        <v>1610</v>
      </c>
      <c r="D50" s="20">
        <v>38.4</v>
      </c>
      <c r="E50" s="20">
        <v>52.21</v>
      </c>
      <c r="F50" s="20">
        <v>192.57999999999998</v>
      </c>
      <c r="G50" s="61">
        <f>SUM(G33+G35+G43+G49)</f>
        <v>1402.3899999999999</v>
      </c>
      <c r="H50" s="61">
        <v>72.212999999999994</v>
      </c>
      <c r="I50" s="13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</row>
    <row r="51" spans="1:107" s="8" customFormat="1" x14ac:dyDescent="0.2">
      <c r="A51" s="71" t="s">
        <v>85</v>
      </c>
      <c r="B51" s="72"/>
      <c r="C51" s="72"/>
      <c r="D51" s="72"/>
      <c r="E51" s="72"/>
      <c r="F51" s="72"/>
      <c r="G51" s="72"/>
      <c r="H51" s="72"/>
      <c r="I51" s="73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</row>
    <row r="52" spans="1:107" ht="25.5" x14ac:dyDescent="0.2">
      <c r="A52" s="10" t="s">
        <v>13</v>
      </c>
      <c r="B52" s="11" t="s">
        <v>87</v>
      </c>
      <c r="C52" s="14" t="s">
        <v>16</v>
      </c>
      <c r="D52" s="19">
        <v>3.3</v>
      </c>
      <c r="E52" s="19">
        <v>4.5</v>
      </c>
      <c r="F52" s="19">
        <v>16.8</v>
      </c>
      <c r="G52" s="52">
        <v>118.5</v>
      </c>
      <c r="H52" s="52">
        <v>0.45</v>
      </c>
      <c r="I52" s="12" t="s">
        <v>86</v>
      </c>
    </row>
    <row r="53" spans="1:107" x14ac:dyDescent="0.2">
      <c r="A53" s="10"/>
      <c r="B53" s="11" t="s">
        <v>21</v>
      </c>
      <c r="C53" s="14" t="s">
        <v>82</v>
      </c>
      <c r="D53" s="19">
        <v>1.2</v>
      </c>
      <c r="E53" s="19">
        <v>0.3</v>
      </c>
      <c r="F53" s="19">
        <v>17.73</v>
      </c>
      <c r="G53" s="52">
        <v>71.400000000000006</v>
      </c>
      <c r="H53" s="52">
        <v>0</v>
      </c>
      <c r="I53" s="12" t="s">
        <v>81</v>
      </c>
    </row>
    <row r="54" spans="1:107" x14ac:dyDescent="0.2">
      <c r="A54" s="10"/>
      <c r="B54" s="11" t="s">
        <v>18</v>
      </c>
      <c r="C54" s="14" t="s">
        <v>19</v>
      </c>
      <c r="D54" s="19">
        <v>0.02</v>
      </c>
      <c r="E54" s="19">
        <v>4.12</v>
      </c>
      <c r="F54" s="19">
        <v>0.04</v>
      </c>
      <c r="G54" s="52">
        <v>37.4</v>
      </c>
      <c r="H54" s="52">
        <v>0</v>
      </c>
      <c r="I54" s="12" t="s">
        <v>17</v>
      </c>
    </row>
    <row r="55" spans="1:107" x14ac:dyDescent="0.2">
      <c r="A55" s="10"/>
      <c r="B55" s="11" t="s">
        <v>89</v>
      </c>
      <c r="C55" s="14" t="s">
        <v>25</v>
      </c>
      <c r="D55" s="19">
        <v>1.44</v>
      </c>
      <c r="E55" s="19">
        <v>0.9</v>
      </c>
      <c r="F55" s="19">
        <v>15.48</v>
      </c>
      <c r="G55" s="52">
        <v>80.05</v>
      </c>
      <c r="H55" s="52">
        <v>1.026</v>
      </c>
      <c r="I55" s="12" t="s">
        <v>88</v>
      </c>
    </row>
    <row r="56" spans="1:107" s="39" customFormat="1" x14ac:dyDescent="0.2">
      <c r="A56" s="34"/>
      <c r="B56" s="35"/>
      <c r="C56" s="41">
        <f>C52+C53+C54+C55</f>
        <v>365</v>
      </c>
      <c r="D56" s="41">
        <f t="shared" ref="D56:H56" si="8">D52+D53+D54+D55</f>
        <v>5.9599999999999991</v>
      </c>
      <c r="E56" s="41">
        <f t="shared" si="8"/>
        <v>9.82</v>
      </c>
      <c r="F56" s="41">
        <f t="shared" si="8"/>
        <v>50.05</v>
      </c>
      <c r="G56" s="42">
        <f t="shared" si="8"/>
        <v>307.35000000000002</v>
      </c>
      <c r="H56" s="42">
        <f t="shared" si="8"/>
        <v>1.476</v>
      </c>
      <c r="I56" s="38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</row>
    <row r="57" spans="1:107" x14ac:dyDescent="0.2">
      <c r="A57" s="10" t="s">
        <v>26</v>
      </c>
      <c r="B57" s="11" t="s">
        <v>237</v>
      </c>
      <c r="C57" s="14" t="s">
        <v>29</v>
      </c>
      <c r="D57" s="19">
        <v>0.84</v>
      </c>
      <c r="E57" s="19">
        <v>0.84</v>
      </c>
      <c r="F57" s="19">
        <v>21.56</v>
      </c>
      <c r="G57" s="52">
        <v>88.8</v>
      </c>
      <c r="H57" s="52">
        <v>8.4</v>
      </c>
      <c r="I57" s="12" t="s">
        <v>90</v>
      </c>
    </row>
    <row r="58" spans="1:107" s="39" customFormat="1" x14ac:dyDescent="0.2">
      <c r="A58" s="34"/>
      <c r="B58" s="35"/>
      <c r="C58" s="41" t="str">
        <f>C57</f>
        <v>140</v>
      </c>
      <c r="D58" s="41">
        <f t="shared" ref="D58:H58" si="9">D57</f>
        <v>0.84</v>
      </c>
      <c r="E58" s="41">
        <f t="shared" si="9"/>
        <v>0.84</v>
      </c>
      <c r="F58" s="41">
        <f t="shared" si="9"/>
        <v>21.56</v>
      </c>
      <c r="G58" s="42">
        <f t="shared" si="9"/>
        <v>88.8</v>
      </c>
      <c r="H58" s="42">
        <f t="shared" si="9"/>
        <v>8.4</v>
      </c>
      <c r="I58" s="38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</row>
    <row r="59" spans="1:107" x14ac:dyDescent="0.2">
      <c r="A59" s="10" t="s">
        <v>30</v>
      </c>
      <c r="B59" s="11" t="s">
        <v>92</v>
      </c>
      <c r="C59" s="14" t="s">
        <v>38</v>
      </c>
      <c r="D59" s="19">
        <v>0.7</v>
      </c>
      <c r="E59" s="19">
        <v>1.95</v>
      </c>
      <c r="F59" s="19">
        <v>5.25</v>
      </c>
      <c r="G59" s="52">
        <v>37.5</v>
      </c>
      <c r="H59" s="52">
        <v>0.85</v>
      </c>
      <c r="I59" s="12" t="s">
        <v>91</v>
      </c>
    </row>
    <row r="60" spans="1:107" x14ac:dyDescent="0.2">
      <c r="A60" s="10"/>
      <c r="B60" s="11" t="s">
        <v>94</v>
      </c>
      <c r="C60" s="14" t="s">
        <v>95</v>
      </c>
      <c r="D60" s="19">
        <v>5.75</v>
      </c>
      <c r="E60" s="19">
        <v>5.8</v>
      </c>
      <c r="F60" s="19">
        <v>9.89</v>
      </c>
      <c r="G60" s="52">
        <v>103.37</v>
      </c>
      <c r="H60" s="52">
        <v>7.54</v>
      </c>
      <c r="I60" s="12" t="s">
        <v>93</v>
      </c>
    </row>
    <row r="61" spans="1:107" x14ac:dyDescent="0.2">
      <c r="A61" s="10"/>
      <c r="B61" s="11" t="s">
        <v>97</v>
      </c>
      <c r="C61" s="14" t="s">
        <v>41</v>
      </c>
      <c r="D61" s="19">
        <v>9.5399999999999991</v>
      </c>
      <c r="E61" s="19">
        <v>6.61</v>
      </c>
      <c r="F61" s="19">
        <v>0.7</v>
      </c>
      <c r="G61" s="52">
        <v>126.59</v>
      </c>
      <c r="H61" s="52">
        <v>0.52800000000000002</v>
      </c>
      <c r="I61" s="12" t="s">
        <v>96</v>
      </c>
    </row>
    <row r="62" spans="1:107" x14ac:dyDescent="0.2">
      <c r="A62" s="10"/>
      <c r="B62" s="11" t="s">
        <v>99</v>
      </c>
      <c r="C62" s="14" t="s">
        <v>41</v>
      </c>
      <c r="D62" s="19">
        <v>1.02</v>
      </c>
      <c r="E62" s="19">
        <v>2.86</v>
      </c>
      <c r="F62" s="19">
        <v>18.989999999999998</v>
      </c>
      <c r="G62" s="52">
        <v>109.04</v>
      </c>
      <c r="H62" s="52">
        <v>0</v>
      </c>
      <c r="I62" s="12" t="s">
        <v>98</v>
      </c>
    </row>
    <row r="63" spans="1:107" x14ac:dyDescent="0.2">
      <c r="A63" s="10"/>
      <c r="B63" s="11" t="s">
        <v>101</v>
      </c>
      <c r="C63" s="14" t="s">
        <v>16</v>
      </c>
      <c r="D63" s="19">
        <v>0.15</v>
      </c>
      <c r="E63" s="19">
        <v>0</v>
      </c>
      <c r="F63" s="19">
        <v>14.4</v>
      </c>
      <c r="G63" s="52">
        <v>54</v>
      </c>
      <c r="H63" s="52">
        <v>37.5</v>
      </c>
      <c r="I63" s="12" t="s">
        <v>100</v>
      </c>
    </row>
    <row r="64" spans="1:107" x14ac:dyDescent="0.2">
      <c r="A64" s="10"/>
      <c r="B64" s="11" t="s">
        <v>45</v>
      </c>
      <c r="C64" s="14" t="s">
        <v>46</v>
      </c>
      <c r="D64" s="19">
        <v>2.64</v>
      </c>
      <c r="E64" s="19">
        <v>0.48</v>
      </c>
      <c r="F64" s="19">
        <v>13.72</v>
      </c>
      <c r="G64" s="52">
        <v>72.400000000000006</v>
      </c>
      <c r="H64" s="52">
        <v>0</v>
      </c>
      <c r="I64" s="12" t="s">
        <v>44</v>
      </c>
    </row>
    <row r="65" spans="1:107" s="39" customFormat="1" x14ac:dyDescent="0.2">
      <c r="A65" s="34"/>
      <c r="B65" s="35"/>
      <c r="C65" s="41">
        <f>C59+C60+C61+C62+C63+C64</f>
        <v>530</v>
      </c>
      <c r="D65" s="41">
        <f t="shared" ref="D65:H65" si="10">D59+D60+D61+D62+D63+D64</f>
        <v>19.799999999999997</v>
      </c>
      <c r="E65" s="41">
        <f t="shared" si="10"/>
        <v>17.7</v>
      </c>
      <c r="F65" s="41">
        <f t="shared" si="10"/>
        <v>62.949999999999996</v>
      </c>
      <c r="G65" s="42">
        <f t="shared" si="10"/>
        <v>502.90000000000009</v>
      </c>
      <c r="H65" s="42">
        <f t="shared" si="10"/>
        <v>46.417999999999999</v>
      </c>
      <c r="I65" s="38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</row>
    <row r="66" spans="1:107" ht="38.25" x14ac:dyDescent="0.2">
      <c r="A66" s="66" t="s">
        <v>47</v>
      </c>
      <c r="B66" s="11" t="s">
        <v>103</v>
      </c>
      <c r="C66" s="14" t="s">
        <v>29</v>
      </c>
      <c r="D66" s="19">
        <v>9.58</v>
      </c>
      <c r="E66" s="19">
        <v>12.45</v>
      </c>
      <c r="F66" s="19">
        <v>13.03</v>
      </c>
      <c r="G66" s="52">
        <v>231.2</v>
      </c>
      <c r="H66" s="52">
        <v>19.11</v>
      </c>
      <c r="I66" s="12" t="s">
        <v>102</v>
      </c>
    </row>
    <row r="67" spans="1:107" x14ac:dyDescent="0.2">
      <c r="A67" s="10"/>
      <c r="B67" s="11" t="s">
        <v>105</v>
      </c>
      <c r="C67" s="14" t="s">
        <v>58</v>
      </c>
      <c r="D67" s="19">
        <v>0.3</v>
      </c>
      <c r="E67" s="19">
        <v>0.2</v>
      </c>
      <c r="F67" s="19">
        <v>25.1</v>
      </c>
      <c r="G67" s="52">
        <v>101</v>
      </c>
      <c r="H67" s="52">
        <v>7.8</v>
      </c>
      <c r="I67" s="12" t="s">
        <v>104</v>
      </c>
    </row>
    <row r="68" spans="1:107" x14ac:dyDescent="0.2">
      <c r="A68" s="10"/>
      <c r="B68" s="11" t="s">
        <v>21</v>
      </c>
      <c r="C68" s="14" t="s">
        <v>82</v>
      </c>
      <c r="D68" s="19">
        <v>1.2</v>
      </c>
      <c r="E68" s="19">
        <v>0.3</v>
      </c>
      <c r="F68" s="19">
        <v>17.73</v>
      </c>
      <c r="G68" s="52">
        <v>71.400000000000006</v>
      </c>
      <c r="H68" s="52">
        <v>0</v>
      </c>
      <c r="I68" s="12" t="s">
        <v>81</v>
      </c>
    </row>
    <row r="69" spans="1:107" x14ac:dyDescent="0.2">
      <c r="A69" s="10"/>
      <c r="B69" s="11" t="s">
        <v>107</v>
      </c>
      <c r="C69" s="14" t="s">
        <v>38</v>
      </c>
      <c r="D69" s="19">
        <v>2.66</v>
      </c>
      <c r="E69" s="19">
        <v>3.02</v>
      </c>
      <c r="F69" s="19">
        <v>24.39</v>
      </c>
      <c r="G69" s="52">
        <v>98.49</v>
      </c>
      <c r="H69" s="52">
        <v>0.14000000000000001</v>
      </c>
      <c r="I69" s="12" t="s">
        <v>106</v>
      </c>
    </row>
    <row r="70" spans="1:107" s="39" customFormat="1" x14ac:dyDescent="0.2">
      <c r="A70" s="47"/>
      <c r="B70" s="48"/>
      <c r="C70" s="49">
        <f>C66+C67+C68+C69</f>
        <v>420</v>
      </c>
      <c r="D70" s="49">
        <f t="shared" ref="D70:H70" si="11">D66+D67+D68+D69</f>
        <v>13.74</v>
      </c>
      <c r="E70" s="49">
        <f t="shared" si="11"/>
        <v>15.969999999999999</v>
      </c>
      <c r="F70" s="49">
        <f t="shared" si="11"/>
        <v>80.25</v>
      </c>
      <c r="G70" s="50">
        <f t="shared" si="11"/>
        <v>502.09000000000003</v>
      </c>
      <c r="H70" s="50">
        <f t="shared" si="11"/>
        <v>27.05</v>
      </c>
      <c r="I70" s="51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</row>
    <row r="71" spans="1:107" s="8" customFormat="1" ht="13.5" thickBot="1" x14ac:dyDescent="0.25">
      <c r="A71" s="69" t="s">
        <v>54</v>
      </c>
      <c r="B71" s="70"/>
      <c r="C71" s="15">
        <f>SUM(C56+C58+C65+C70)</f>
        <v>1455</v>
      </c>
      <c r="D71" s="20">
        <v>40.340000000000003</v>
      </c>
      <c r="E71" s="20">
        <v>44.330000000000005</v>
      </c>
      <c r="F71" s="20">
        <v>214.81</v>
      </c>
      <c r="G71" s="61">
        <f>SUM(G56+G58+G65+G70)</f>
        <v>1401.1400000000003</v>
      </c>
      <c r="H71" s="61">
        <v>83.343999999999994</v>
      </c>
      <c r="I71" s="13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</row>
    <row r="72" spans="1:107" s="8" customFormat="1" x14ac:dyDescent="0.2">
      <c r="A72" s="71" t="s">
        <v>108</v>
      </c>
      <c r="B72" s="72"/>
      <c r="C72" s="72"/>
      <c r="D72" s="72"/>
      <c r="E72" s="72"/>
      <c r="F72" s="72"/>
      <c r="G72" s="72"/>
      <c r="H72" s="72"/>
      <c r="I72" s="73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</row>
    <row r="73" spans="1:107" x14ac:dyDescent="0.2">
      <c r="A73" s="10" t="s">
        <v>13</v>
      </c>
      <c r="B73" s="11" t="s">
        <v>235</v>
      </c>
      <c r="C73" s="14" t="s">
        <v>58</v>
      </c>
      <c r="D73" s="19">
        <v>5.36</v>
      </c>
      <c r="E73" s="19">
        <v>6.08</v>
      </c>
      <c r="F73" s="19">
        <v>14.82</v>
      </c>
      <c r="G73" s="52">
        <v>137.82</v>
      </c>
      <c r="H73" s="52">
        <v>1.82</v>
      </c>
      <c r="I73" s="12" t="s">
        <v>109</v>
      </c>
    </row>
    <row r="74" spans="1:107" x14ac:dyDescent="0.2">
      <c r="A74" s="10"/>
      <c r="B74" s="11" t="s">
        <v>21</v>
      </c>
      <c r="C74" s="14" t="s">
        <v>111</v>
      </c>
      <c r="D74" s="19">
        <v>1</v>
      </c>
      <c r="E74" s="19">
        <v>0.25</v>
      </c>
      <c r="F74" s="19">
        <v>14.77</v>
      </c>
      <c r="G74" s="52">
        <v>59.5</v>
      </c>
      <c r="H74" s="52">
        <v>0</v>
      </c>
      <c r="I74" s="12" t="s">
        <v>110</v>
      </c>
    </row>
    <row r="75" spans="1:107" x14ac:dyDescent="0.2">
      <c r="A75" s="10"/>
      <c r="B75" s="11" t="s">
        <v>113</v>
      </c>
      <c r="C75" s="14" t="s">
        <v>114</v>
      </c>
      <c r="D75" s="19">
        <v>1.87</v>
      </c>
      <c r="E75" s="19">
        <v>3</v>
      </c>
      <c r="F75" s="19">
        <v>0</v>
      </c>
      <c r="G75" s="52">
        <v>37.340000000000003</v>
      </c>
      <c r="H75" s="52">
        <v>0.14399999999999999</v>
      </c>
      <c r="I75" s="12" t="s">
        <v>112</v>
      </c>
    </row>
    <row r="76" spans="1:107" x14ac:dyDescent="0.2">
      <c r="A76" s="10"/>
      <c r="B76" s="11" t="s">
        <v>125</v>
      </c>
      <c r="C76" s="14" t="s">
        <v>25</v>
      </c>
      <c r="D76" s="19">
        <v>2.48</v>
      </c>
      <c r="E76" s="19">
        <v>3.98</v>
      </c>
      <c r="F76" s="19">
        <v>18.07</v>
      </c>
      <c r="G76" s="52">
        <v>129.91</v>
      </c>
      <c r="H76" s="52">
        <v>1.98</v>
      </c>
      <c r="I76" s="12" t="s">
        <v>23</v>
      </c>
    </row>
    <row r="77" spans="1:107" s="39" customFormat="1" x14ac:dyDescent="0.2">
      <c r="A77" s="34"/>
      <c r="B77" s="35"/>
      <c r="C77" s="41">
        <f>C73+C74+C75+C76</f>
        <v>415</v>
      </c>
      <c r="D77" s="41">
        <f t="shared" ref="D77:H77" si="12">D73+D74+D75+D76</f>
        <v>10.71</v>
      </c>
      <c r="E77" s="41">
        <f t="shared" si="12"/>
        <v>13.31</v>
      </c>
      <c r="F77" s="41">
        <f t="shared" si="12"/>
        <v>47.66</v>
      </c>
      <c r="G77" s="42">
        <f t="shared" si="12"/>
        <v>364.57</v>
      </c>
      <c r="H77" s="42">
        <f t="shared" si="12"/>
        <v>3.944</v>
      </c>
      <c r="I77" s="38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</row>
    <row r="78" spans="1:107" x14ac:dyDescent="0.2">
      <c r="A78" s="10" t="s">
        <v>26</v>
      </c>
      <c r="B78" s="11" t="s">
        <v>64</v>
      </c>
      <c r="C78" s="14" t="s">
        <v>41</v>
      </c>
      <c r="D78" s="19">
        <v>1.2</v>
      </c>
      <c r="E78" s="19">
        <v>0.4</v>
      </c>
      <c r="F78" s="19">
        <v>16.8</v>
      </c>
      <c r="G78" s="52">
        <v>76</v>
      </c>
      <c r="H78" s="52">
        <v>8</v>
      </c>
      <c r="I78" s="12" t="s">
        <v>63</v>
      </c>
    </row>
    <row r="79" spans="1:107" s="39" customFormat="1" x14ac:dyDescent="0.2">
      <c r="A79" s="34"/>
      <c r="B79" s="35"/>
      <c r="C79" s="41" t="str">
        <f>C78</f>
        <v>80</v>
      </c>
      <c r="D79" s="41">
        <f t="shared" ref="D79:H79" si="13">D78</f>
        <v>1.2</v>
      </c>
      <c r="E79" s="41">
        <f t="shared" si="13"/>
        <v>0.4</v>
      </c>
      <c r="F79" s="41">
        <f t="shared" si="13"/>
        <v>16.8</v>
      </c>
      <c r="G79" s="42">
        <f t="shared" si="13"/>
        <v>76</v>
      </c>
      <c r="H79" s="42">
        <f t="shared" si="13"/>
        <v>8</v>
      </c>
      <c r="I79" s="38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</row>
    <row r="80" spans="1:107" x14ac:dyDescent="0.2">
      <c r="A80" s="10" t="s">
        <v>30</v>
      </c>
      <c r="B80" s="11" t="s">
        <v>116</v>
      </c>
      <c r="C80" s="14" t="s">
        <v>117</v>
      </c>
      <c r="D80" s="19">
        <v>1.39</v>
      </c>
      <c r="E80" s="19">
        <v>0.09</v>
      </c>
      <c r="F80" s="19">
        <v>2.92</v>
      </c>
      <c r="G80" s="52">
        <v>18</v>
      </c>
      <c r="H80" s="52">
        <v>4.5</v>
      </c>
      <c r="I80" s="12" t="s">
        <v>115</v>
      </c>
    </row>
    <row r="81" spans="1:107" x14ac:dyDescent="0.2">
      <c r="A81" s="10"/>
      <c r="B81" s="11" t="s">
        <v>68</v>
      </c>
      <c r="C81" s="14" t="s">
        <v>19</v>
      </c>
      <c r="D81" s="19">
        <v>0.13</v>
      </c>
      <c r="E81" s="19">
        <v>0.75</v>
      </c>
      <c r="F81" s="19">
        <v>0.18</v>
      </c>
      <c r="G81" s="52">
        <v>8.1</v>
      </c>
      <c r="H81" s="52">
        <v>0.02</v>
      </c>
      <c r="I81" s="12" t="s">
        <v>67</v>
      </c>
    </row>
    <row r="82" spans="1:107" x14ac:dyDescent="0.2">
      <c r="A82" s="10"/>
      <c r="B82" s="11" t="s">
        <v>118</v>
      </c>
      <c r="C82" s="14" t="s">
        <v>16</v>
      </c>
      <c r="D82" s="19">
        <v>6.05</v>
      </c>
      <c r="E82" s="19">
        <v>5.9</v>
      </c>
      <c r="F82" s="19">
        <v>10.3</v>
      </c>
      <c r="G82" s="52">
        <v>127.6</v>
      </c>
      <c r="H82" s="52">
        <v>9.5399999999999991</v>
      </c>
      <c r="I82" s="12" t="s">
        <v>69</v>
      </c>
    </row>
    <row r="83" spans="1:107" x14ac:dyDescent="0.2">
      <c r="A83" s="10"/>
      <c r="B83" s="11" t="s">
        <v>120</v>
      </c>
      <c r="C83" s="14" t="s">
        <v>121</v>
      </c>
      <c r="D83" s="19">
        <v>8.82</v>
      </c>
      <c r="E83" s="19">
        <v>8.06</v>
      </c>
      <c r="F83" s="19">
        <v>27.22</v>
      </c>
      <c r="G83" s="52">
        <v>208.13</v>
      </c>
      <c r="H83" s="52">
        <v>44.16</v>
      </c>
      <c r="I83" s="12" t="s">
        <v>119</v>
      </c>
    </row>
    <row r="84" spans="1:107" x14ac:dyDescent="0.2">
      <c r="A84" s="10"/>
      <c r="B84" s="11" t="s">
        <v>43</v>
      </c>
      <c r="C84" s="14" t="s">
        <v>16</v>
      </c>
      <c r="D84" s="19">
        <v>0.15</v>
      </c>
      <c r="E84" s="19">
        <v>0.06</v>
      </c>
      <c r="F84" s="19">
        <v>13.07</v>
      </c>
      <c r="G84" s="52">
        <v>52.08</v>
      </c>
      <c r="H84" s="52">
        <v>30</v>
      </c>
      <c r="I84" s="12" t="s">
        <v>75</v>
      </c>
    </row>
    <row r="85" spans="1:107" x14ac:dyDescent="0.2">
      <c r="A85" s="10"/>
      <c r="B85" s="11" t="s">
        <v>45</v>
      </c>
      <c r="C85" s="14" t="s">
        <v>46</v>
      </c>
      <c r="D85" s="19">
        <v>2.64</v>
      </c>
      <c r="E85" s="19">
        <v>0.48</v>
      </c>
      <c r="F85" s="19">
        <v>13.72</v>
      </c>
      <c r="G85" s="52">
        <v>72.400000000000006</v>
      </c>
      <c r="H85" s="52">
        <v>0</v>
      </c>
      <c r="I85" s="12" t="s">
        <v>44</v>
      </c>
    </row>
    <row r="86" spans="1:107" s="39" customFormat="1" x14ac:dyDescent="0.2">
      <c r="A86" s="34"/>
      <c r="B86" s="35"/>
      <c r="C86" s="41">
        <f>C80+C81+C82+C83+C84+C85</f>
        <v>550</v>
      </c>
      <c r="D86" s="41">
        <f t="shared" ref="D86:H86" si="14">D80+D81+D82+D83+D84+D85</f>
        <v>19.18</v>
      </c>
      <c r="E86" s="41">
        <f t="shared" si="14"/>
        <v>15.340000000000002</v>
      </c>
      <c r="F86" s="41">
        <f t="shared" si="14"/>
        <v>67.41</v>
      </c>
      <c r="G86" s="42">
        <f t="shared" si="14"/>
        <v>486.30999999999995</v>
      </c>
      <c r="H86" s="42">
        <f t="shared" si="14"/>
        <v>88.22</v>
      </c>
      <c r="I86" s="38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</row>
    <row r="87" spans="1:107" ht="38.25" x14ac:dyDescent="0.2">
      <c r="A87" s="66" t="s">
        <v>47</v>
      </c>
      <c r="B87" s="11" t="s">
        <v>124</v>
      </c>
      <c r="C87" s="14" t="s">
        <v>121</v>
      </c>
      <c r="D87" s="19">
        <v>13.7</v>
      </c>
      <c r="E87" s="19">
        <v>14.6</v>
      </c>
      <c r="F87" s="19">
        <v>8</v>
      </c>
      <c r="G87" s="52">
        <v>264.95</v>
      </c>
      <c r="H87" s="52">
        <v>0.496</v>
      </c>
      <c r="I87" s="12" t="s">
        <v>123</v>
      </c>
    </row>
    <row r="88" spans="1:107" x14ac:dyDescent="0.2">
      <c r="A88" s="10"/>
      <c r="B88" s="11" t="s">
        <v>62</v>
      </c>
      <c r="C88" s="14" t="s">
        <v>25</v>
      </c>
      <c r="D88" s="19">
        <v>4.03</v>
      </c>
      <c r="E88" s="19">
        <v>4.1399999999999997</v>
      </c>
      <c r="F88" s="19">
        <v>14.74</v>
      </c>
      <c r="G88" s="52">
        <v>111.85</v>
      </c>
      <c r="H88" s="52">
        <v>1.53</v>
      </c>
      <c r="I88" s="12" t="s">
        <v>61</v>
      </c>
    </row>
    <row r="89" spans="1:107" x14ac:dyDescent="0.2">
      <c r="A89" s="10"/>
      <c r="B89" s="11" t="s">
        <v>21</v>
      </c>
      <c r="C89" s="14" t="s">
        <v>82</v>
      </c>
      <c r="D89" s="19">
        <v>1.2</v>
      </c>
      <c r="E89" s="19">
        <v>0.3</v>
      </c>
      <c r="F89" s="19">
        <v>17.73</v>
      </c>
      <c r="G89" s="52">
        <v>71.400000000000006</v>
      </c>
      <c r="H89" s="52">
        <v>0</v>
      </c>
      <c r="I89" s="12" t="s">
        <v>81</v>
      </c>
    </row>
    <row r="90" spans="1:107" x14ac:dyDescent="0.2">
      <c r="A90" s="10"/>
      <c r="B90" s="11" t="s">
        <v>240</v>
      </c>
      <c r="C90" s="14" t="s">
        <v>53</v>
      </c>
      <c r="D90" s="19">
        <v>0.85</v>
      </c>
      <c r="E90" s="19">
        <v>1.43</v>
      </c>
      <c r="F90" s="19">
        <v>2.88</v>
      </c>
      <c r="G90" s="52">
        <v>27.84</v>
      </c>
      <c r="H90" s="52">
        <v>2.262</v>
      </c>
      <c r="I90" s="12" t="s">
        <v>126</v>
      </c>
    </row>
    <row r="91" spans="1:107" s="39" customFormat="1" x14ac:dyDescent="0.2">
      <c r="A91" s="47"/>
      <c r="B91" s="48"/>
      <c r="C91" s="49">
        <f>C87+C88+C89+C90</f>
        <v>430</v>
      </c>
      <c r="D91" s="49">
        <f t="shared" ref="D91:H91" si="15">D87+D88+D89+D90</f>
        <v>19.78</v>
      </c>
      <c r="E91" s="49">
        <f t="shared" si="15"/>
        <v>20.47</v>
      </c>
      <c r="F91" s="49">
        <f t="shared" si="15"/>
        <v>43.35</v>
      </c>
      <c r="G91" s="50">
        <f t="shared" si="15"/>
        <v>476.03999999999991</v>
      </c>
      <c r="H91" s="50">
        <f t="shared" si="15"/>
        <v>4.2880000000000003</v>
      </c>
      <c r="I91" s="51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</row>
    <row r="92" spans="1:107" s="8" customFormat="1" ht="13.5" thickBot="1" x14ac:dyDescent="0.25">
      <c r="A92" s="69" t="s">
        <v>54</v>
      </c>
      <c r="B92" s="70"/>
      <c r="C92" s="15">
        <f>SUM(C77+C79+C86+C91)</f>
        <v>1475</v>
      </c>
      <c r="D92" s="20">
        <v>50.870000000000005</v>
      </c>
      <c r="E92" s="20">
        <v>49.52</v>
      </c>
      <c r="F92" s="20">
        <v>175.22</v>
      </c>
      <c r="G92" s="61">
        <f>SUM(G77+G79+G86+G91)</f>
        <v>1402.9199999999998</v>
      </c>
      <c r="H92" s="61">
        <v>104.45199999999998</v>
      </c>
      <c r="I92" s="13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</row>
    <row r="93" spans="1:107" s="8" customFormat="1" x14ac:dyDescent="0.2">
      <c r="A93" s="71" t="s">
        <v>127</v>
      </c>
      <c r="B93" s="72"/>
      <c r="C93" s="72"/>
      <c r="D93" s="72"/>
      <c r="E93" s="72"/>
      <c r="F93" s="72"/>
      <c r="G93" s="72"/>
      <c r="H93" s="72"/>
      <c r="I93" s="73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</row>
    <row r="94" spans="1:107" x14ac:dyDescent="0.2">
      <c r="A94" s="10" t="s">
        <v>13</v>
      </c>
      <c r="B94" s="11" t="s">
        <v>129</v>
      </c>
      <c r="C94" s="14" t="s">
        <v>130</v>
      </c>
      <c r="D94" s="19">
        <v>2.63</v>
      </c>
      <c r="E94" s="19">
        <v>6.97</v>
      </c>
      <c r="F94" s="19">
        <v>26.35</v>
      </c>
      <c r="G94" s="52">
        <v>165.67</v>
      </c>
      <c r="H94" s="52">
        <v>0.46800000000000003</v>
      </c>
      <c r="I94" s="12" t="s">
        <v>128</v>
      </c>
    </row>
    <row r="95" spans="1:107" x14ac:dyDescent="0.2">
      <c r="A95" s="10"/>
      <c r="B95" s="11" t="s">
        <v>60</v>
      </c>
      <c r="C95" s="14" t="s">
        <v>38</v>
      </c>
      <c r="D95" s="19">
        <v>2.17</v>
      </c>
      <c r="E95" s="19">
        <v>0.32</v>
      </c>
      <c r="F95" s="19">
        <v>25.36</v>
      </c>
      <c r="G95" s="52">
        <v>126.99</v>
      </c>
      <c r="H95" s="52">
        <v>0.435</v>
      </c>
      <c r="I95" s="12" t="s">
        <v>59</v>
      </c>
    </row>
    <row r="96" spans="1:107" x14ac:dyDescent="0.2">
      <c r="A96" s="10"/>
      <c r="B96" s="11" t="s">
        <v>24</v>
      </c>
      <c r="C96" s="14" t="s">
        <v>58</v>
      </c>
      <c r="D96" s="19">
        <v>0</v>
      </c>
      <c r="E96" s="19">
        <v>0</v>
      </c>
      <c r="F96" s="19">
        <v>19.14</v>
      </c>
      <c r="G96" s="52">
        <v>69.599999999999994</v>
      </c>
      <c r="H96" s="52">
        <v>0</v>
      </c>
      <c r="I96" s="12" t="s">
        <v>196</v>
      </c>
    </row>
    <row r="97" spans="1:107" s="39" customFormat="1" x14ac:dyDescent="0.2">
      <c r="A97" s="34"/>
      <c r="B97" s="35"/>
      <c r="C97" s="41">
        <f>180+4+C95+C96</f>
        <v>434</v>
      </c>
      <c r="D97" s="36">
        <f>D94+D95+D96</f>
        <v>4.8</v>
      </c>
      <c r="E97" s="36">
        <f t="shared" ref="E97:H97" si="16">E94+E95+E96</f>
        <v>7.29</v>
      </c>
      <c r="F97" s="36">
        <f t="shared" si="16"/>
        <v>70.849999999999994</v>
      </c>
      <c r="G97" s="37">
        <f t="shared" si="16"/>
        <v>362.26</v>
      </c>
      <c r="H97" s="37">
        <f t="shared" si="16"/>
        <v>0.90300000000000002</v>
      </c>
      <c r="I97" s="38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</row>
    <row r="98" spans="1:107" x14ac:dyDescent="0.2">
      <c r="A98" s="10" t="s">
        <v>26</v>
      </c>
      <c r="B98" s="11" t="s">
        <v>132</v>
      </c>
      <c r="C98" s="14" t="s">
        <v>133</v>
      </c>
      <c r="D98" s="19">
        <v>0.82</v>
      </c>
      <c r="E98" s="19">
        <v>0</v>
      </c>
      <c r="F98" s="19">
        <v>16.670000000000002</v>
      </c>
      <c r="G98" s="52">
        <v>70.41</v>
      </c>
      <c r="H98" s="52">
        <v>3.3</v>
      </c>
      <c r="I98" s="12" t="s">
        <v>131</v>
      </c>
    </row>
    <row r="99" spans="1:107" s="39" customFormat="1" x14ac:dyDescent="0.2">
      <c r="A99" s="34"/>
      <c r="B99" s="35"/>
      <c r="C99" s="41" t="str">
        <f>C98</f>
        <v>165</v>
      </c>
      <c r="D99" s="41">
        <f t="shared" ref="D99:H99" si="17">D98</f>
        <v>0.82</v>
      </c>
      <c r="E99" s="41">
        <f t="shared" si="17"/>
        <v>0</v>
      </c>
      <c r="F99" s="41">
        <f t="shared" si="17"/>
        <v>16.670000000000002</v>
      </c>
      <c r="G99" s="42">
        <f t="shared" si="17"/>
        <v>70.41</v>
      </c>
      <c r="H99" s="42">
        <f t="shared" si="17"/>
        <v>3.3</v>
      </c>
      <c r="I99" s="38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</row>
    <row r="100" spans="1:107" x14ac:dyDescent="0.2">
      <c r="A100" s="10" t="s">
        <v>30</v>
      </c>
      <c r="B100" s="11" t="s">
        <v>134</v>
      </c>
      <c r="C100" s="14" t="s">
        <v>53</v>
      </c>
      <c r="D100" s="19">
        <v>0.18</v>
      </c>
      <c r="E100" s="19">
        <v>0.06</v>
      </c>
      <c r="F100" s="19">
        <v>0.66</v>
      </c>
      <c r="G100" s="52">
        <v>4.32</v>
      </c>
      <c r="H100" s="52">
        <v>4.5</v>
      </c>
      <c r="I100" s="12" t="s">
        <v>31</v>
      </c>
    </row>
    <row r="101" spans="1:107" x14ac:dyDescent="0.2">
      <c r="A101" s="10"/>
      <c r="B101" s="11" t="s">
        <v>136</v>
      </c>
      <c r="C101" s="14" t="s">
        <v>16</v>
      </c>
      <c r="D101" s="19">
        <v>6.61</v>
      </c>
      <c r="E101" s="19">
        <v>4.74</v>
      </c>
      <c r="F101" s="19">
        <v>6.48</v>
      </c>
      <c r="G101" s="52">
        <v>114.88</v>
      </c>
      <c r="H101" s="52">
        <v>9.8249999999999993</v>
      </c>
      <c r="I101" s="12" t="s">
        <v>135</v>
      </c>
    </row>
    <row r="102" spans="1:107" x14ac:dyDescent="0.2">
      <c r="A102" s="10"/>
      <c r="B102" s="11" t="s">
        <v>138</v>
      </c>
      <c r="C102" s="14" t="s">
        <v>139</v>
      </c>
      <c r="D102" s="19">
        <v>3.59</v>
      </c>
      <c r="E102" s="19">
        <v>9.5399999999999991</v>
      </c>
      <c r="F102" s="19">
        <v>9.59</v>
      </c>
      <c r="G102" s="52">
        <v>184.66</v>
      </c>
      <c r="H102" s="52">
        <v>16.670000000000002</v>
      </c>
      <c r="I102" s="12" t="s">
        <v>137</v>
      </c>
    </row>
    <row r="103" spans="1:107" ht="25.5" x14ac:dyDescent="0.2">
      <c r="A103" s="10"/>
      <c r="B103" s="11" t="s">
        <v>80</v>
      </c>
      <c r="C103" s="14" t="s">
        <v>16</v>
      </c>
      <c r="D103" s="19">
        <v>0.83</v>
      </c>
      <c r="E103" s="19">
        <v>0.16</v>
      </c>
      <c r="F103" s="19">
        <v>24.57</v>
      </c>
      <c r="G103" s="52">
        <v>101.58</v>
      </c>
      <c r="H103" s="52">
        <v>7.4999999999999997E-2</v>
      </c>
      <c r="I103" s="32">
        <v>332</v>
      </c>
    </row>
    <row r="104" spans="1:107" x14ac:dyDescent="0.2">
      <c r="A104" s="10"/>
      <c r="B104" s="11" t="s">
        <v>45</v>
      </c>
      <c r="C104" s="14" t="s">
        <v>46</v>
      </c>
      <c r="D104" s="19">
        <v>2.64</v>
      </c>
      <c r="E104" s="19">
        <v>0.48</v>
      </c>
      <c r="F104" s="19">
        <v>13.72</v>
      </c>
      <c r="G104" s="52">
        <v>72.400000000000006</v>
      </c>
      <c r="H104" s="52">
        <v>0</v>
      </c>
      <c r="I104" s="12" t="s">
        <v>44</v>
      </c>
    </row>
    <row r="105" spans="1:107" s="39" customFormat="1" x14ac:dyDescent="0.2">
      <c r="A105" s="34"/>
      <c r="B105" s="35"/>
      <c r="C105" s="41">
        <f>C100+C101+C102+C103+C104</f>
        <v>500</v>
      </c>
      <c r="D105" s="41">
        <f t="shared" ref="D105:H105" si="18">D100+D101+D102+D103+D104</f>
        <v>13.85</v>
      </c>
      <c r="E105" s="41">
        <f t="shared" si="18"/>
        <v>14.98</v>
      </c>
      <c r="F105" s="41">
        <f t="shared" si="18"/>
        <v>55.019999999999996</v>
      </c>
      <c r="G105" s="42">
        <f t="shared" si="18"/>
        <v>477.84000000000003</v>
      </c>
      <c r="H105" s="42">
        <f t="shared" si="18"/>
        <v>31.07</v>
      </c>
      <c r="I105" s="38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  <c r="CL105" s="57"/>
      <c r="CM105" s="57"/>
      <c r="CN105" s="57"/>
      <c r="CO105" s="57"/>
      <c r="CP105" s="57"/>
      <c r="CQ105" s="57"/>
      <c r="CR105" s="57"/>
      <c r="CS105" s="57"/>
      <c r="CT105" s="57"/>
      <c r="CU105" s="57"/>
      <c r="CV105" s="57"/>
      <c r="CW105" s="57"/>
      <c r="CX105" s="57"/>
      <c r="CY105" s="57"/>
      <c r="CZ105" s="57"/>
      <c r="DA105" s="57"/>
      <c r="DB105" s="57"/>
      <c r="DC105" s="57"/>
    </row>
    <row r="106" spans="1:107" ht="38.25" x14ac:dyDescent="0.2">
      <c r="A106" s="66" t="s">
        <v>47</v>
      </c>
      <c r="B106" s="11" t="s">
        <v>141</v>
      </c>
      <c r="C106" s="14">
        <v>180</v>
      </c>
      <c r="D106" s="19">
        <v>12.38</v>
      </c>
      <c r="E106" s="19">
        <v>14.33</v>
      </c>
      <c r="F106" s="19">
        <v>27.53</v>
      </c>
      <c r="G106" s="52">
        <v>297</v>
      </c>
      <c r="H106" s="52">
        <v>0.58799999999999997</v>
      </c>
      <c r="I106" s="12" t="s">
        <v>140</v>
      </c>
    </row>
    <row r="107" spans="1:107" x14ac:dyDescent="0.2">
      <c r="A107" s="10"/>
      <c r="B107" s="11" t="s">
        <v>242</v>
      </c>
      <c r="C107" s="14" t="s">
        <v>16</v>
      </c>
      <c r="D107" s="19">
        <v>7.5</v>
      </c>
      <c r="E107" s="19">
        <v>4.8</v>
      </c>
      <c r="F107" s="19">
        <v>12.75</v>
      </c>
      <c r="G107" s="52">
        <v>118.9</v>
      </c>
      <c r="H107" s="52">
        <v>0.9</v>
      </c>
      <c r="I107" s="12" t="s">
        <v>143</v>
      </c>
    </row>
    <row r="108" spans="1:107" x14ac:dyDescent="0.2">
      <c r="A108" s="10"/>
      <c r="B108" s="11" t="s">
        <v>21</v>
      </c>
      <c r="C108" s="14" t="s">
        <v>82</v>
      </c>
      <c r="D108" s="19">
        <v>1.2</v>
      </c>
      <c r="E108" s="19">
        <v>0.3</v>
      </c>
      <c r="F108" s="19">
        <v>17.73</v>
      </c>
      <c r="G108" s="52">
        <v>71.400000000000006</v>
      </c>
      <c r="H108" s="52">
        <v>0</v>
      </c>
      <c r="I108" s="12" t="s">
        <v>81</v>
      </c>
    </row>
    <row r="109" spans="1:107" x14ac:dyDescent="0.2">
      <c r="A109" s="10"/>
      <c r="B109" s="11" t="s">
        <v>241</v>
      </c>
      <c r="C109" s="14">
        <v>40</v>
      </c>
      <c r="D109" s="19">
        <v>0.57999999999999996</v>
      </c>
      <c r="E109" s="19">
        <v>1.35</v>
      </c>
      <c r="F109" s="19">
        <v>3.97</v>
      </c>
      <c r="G109" s="52">
        <v>15.45</v>
      </c>
      <c r="H109" s="52">
        <v>6.4000000000000001E-2</v>
      </c>
      <c r="I109" s="32">
        <v>351</v>
      </c>
    </row>
    <row r="110" spans="1:107" s="39" customFormat="1" x14ac:dyDescent="0.2">
      <c r="A110" s="47"/>
      <c r="B110" s="48"/>
      <c r="C110" s="49">
        <f>C106+C107+C108+C109</f>
        <v>400</v>
      </c>
      <c r="D110" s="49">
        <f t="shared" ref="D110:H110" si="19">D106+D107+D108+D109</f>
        <v>21.66</v>
      </c>
      <c r="E110" s="49">
        <f t="shared" si="19"/>
        <v>20.78</v>
      </c>
      <c r="F110" s="49">
        <f t="shared" si="19"/>
        <v>61.980000000000004</v>
      </c>
      <c r="G110" s="50">
        <f t="shared" si="19"/>
        <v>502.74999999999994</v>
      </c>
      <c r="H110" s="50">
        <f t="shared" si="19"/>
        <v>1.552</v>
      </c>
      <c r="I110" s="51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/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</row>
    <row r="111" spans="1:107" s="8" customFormat="1" ht="13.5" thickBot="1" x14ac:dyDescent="0.25">
      <c r="A111" s="69" t="s">
        <v>54</v>
      </c>
      <c r="B111" s="70"/>
      <c r="C111" s="15">
        <f>SUM(C97+C99+C105+C110)</f>
        <v>1499</v>
      </c>
      <c r="D111" s="20">
        <v>40.85</v>
      </c>
      <c r="E111" s="20">
        <v>41.8</v>
      </c>
      <c r="F111" s="20">
        <v>203.54999999999998</v>
      </c>
      <c r="G111" s="67">
        <f>SUM(G97+G99+G105+G110)</f>
        <v>1413.26</v>
      </c>
      <c r="H111" s="61">
        <v>51.960999999999999</v>
      </c>
      <c r="I111" s="13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</row>
    <row r="112" spans="1:107" s="8" customFormat="1" x14ac:dyDescent="0.2">
      <c r="A112" s="71" t="s">
        <v>144</v>
      </c>
      <c r="B112" s="72"/>
      <c r="C112" s="72"/>
      <c r="D112" s="72"/>
      <c r="E112" s="72"/>
      <c r="F112" s="72"/>
      <c r="G112" s="72"/>
      <c r="H112" s="72"/>
      <c r="I112" s="73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</row>
    <row r="113" spans="1:107" x14ac:dyDescent="0.2">
      <c r="A113" s="10" t="s">
        <v>13</v>
      </c>
      <c r="B113" s="11" t="s">
        <v>145</v>
      </c>
      <c r="C113" s="14" t="s">
        <v>130</v>
      </c>
      <c r="D113" s="19">
        <v>5.45</v>
      </c>
      <c r="E113" s="19">
        <v>5.56</v>
      </c>
      <c r="F113" s="19">
        <v>19.510000000000002</v>
      </c>
      <c r="G113" s="52">
        <v>155.69</v>
      </c>
      <c r="H113" s="52">
        <v>0.46800000000000003</v>
      </c>
      <c r="I113" s="12" t="s">
        <v>27</v>
      </c>
    </row>
    <row r="114" spans="1:107" x14ac:dyDescent="0.2">
      <c r="A114" s="10"/>
      <c r="B114" s="11" t="s">
        <v>21</v>
      </c>
      <c r="C114" s="14" t="s">
        <v>147</v>
      </c>
      <c r="D114" s="19">
        <v>1.4</v>
      </c>
      <c r="E114" s="19">
        <v>0.35</v>
      </c>
      <c r="F114" s="19">
        <v>20.68</v>
      </c>
      <c r="G114" s="52">
        <v>83.3</v>
      </c>
      <c r="H114" s="52">
        <v>0</v>
      </c>
      <c r="I114" s="12" t="s">
        <v>146</v>
      </c>
    </row>
    <row r="115" spans="1:107" x14ac:dyDescent="0.2">
      <c r="A115" s="10"/>
      <c r="B115" s="11" t="s">
        <v>18</v>
      </c>
      <c r="C115" s="14" t="s">
        <v>19</v>
      </c>
      <c r="D115" s="19">
        <v>0.02</v>
      </c>
      <c r="E115" s="19">
        <v>4.12</v>
      </c>
      <c r="F115" s="19">
        <v>0.04</v>
      </c>
      <c r="G115" s="52">
        <v>37.4</v>
      </c>
      <c r="H115" s="52">
        <v>0</v>
      </c>
      <c r="I115" s="12" t="s">
        <v>17</v>
      </c>
    </row>
    <row r="116" spans="1:107" x14ac:dyDescent="0.2">
      <c r="A116" s="10"/>
      <c r="B116" s="11" t="s">
        <v>89</v>
      </c>
      <c r="C116" s="14" t="s">
        <v>25</v>
      </c>
      <c r="D116" s="19">
        <v>1.44</v>
      </c>
      <c r="E116" s="19">
        <v>0.9</v>
      </c>
      <c r="F116" s="19">
        <v>15.48</v>
      </c>
      <c r="G116" s="52">
        <v>80.05</v>
      </c>
      <c r="H116" s="52">
        <v>1.026</v>
      </c>
      <c r="I116" s="12" t="s">
        <v>88</v>
      </c>
    </row>
    <row r="117" spans="1:107" s="39" customFormat="1" x14ac:dyDescent="0.2">
      <c r="A117" s="34"/>
      <c r="B117" s="35"/>
      <c r="C117" s="41">
        <f>180+4+C114+C115+C116</f>
        <v>404</v>
      </c>
      <c r="D117" s="36">
        <f>D113+D114+D115+D116</f>
        <v>8.3099999999999987</v>
      </c>
      <c r="E117" s="36">
        <f t="shared" ref="E117:H117" si="20">E113+E114+E115+E116</f>
        <v>10.93</v>
      </c>
      <c r="F117" s="36">
        <f t="shared" si="20"/>
        <v>55.709999999999994</v>
      </c>
      <c r="G117" s="37">
        <f t="shared" si="20"/>
        <v>356.44</v>
      </c>
      <c r="H117" s="37">
        <f t="shared" si="20"/>
        <v>1.494</v>
      </c>
      <c r="I117" s="38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7"/>
      <c r="CV117" s="57"/>
      <c r="CW117" s="57"/>
      <c r="CX117" s="57"/>
      <c r="CY117" s="57"/>
      <c r="CZ117" s="57"/>
      <c r="DA117" s="57"/>
      <c r="DB117" s="57"/>
      <c r="DC117" s="57"/>
    </row>
    <row r="118" spans="1:107" x14ac:dyDescent="0.2">
      <c r="A118" s="10" t="s">
        <v>26</v>
      </c>
      <c r="B118" s="11" t="s">
        <v>239</v>
      </c>
      <c r="C118" s="14">
        <v>160</v>
      </c>
      <c r="D118" s="19">
        <v>0.34</v>
      </c>
      <c r="E118" s="19">
        <v>1.53</v>
      </c>
      <c r="F118" s="19">
        <v>13.77</v>
      </c>
      <c r="G118" s="52">
        <v>70</v>
      </c>
      <c r="H118" s="52">
        <v>102</v>
      </c>
      <c r="I118" s="32">
        <v>145</v>
      </c>
    </row>
    <row r="119" spans="1:107" s="39" customFormat="1" x14ac:dyDescent="0.2">
      <c r="A119" s="34"/>
      <c r="B119" s="35"/>
      <c r="C119" s="41">
        <f>C118</f>
        <v>160</v>
      </c>
      <c r="D119" s="41">
        <f t="shared" ref="D119:H119" si="21">D118</f>
        <v>0.34</v>
      </c>
      <c r="E119" s="41">
        <f t="shared" si="21"/>
        <v>1.53</v>
      </c>
      <c r="F119" s="41">
        <f t="shared" si="21"/>
        <v>13.77</v>
      </c>
      <c r="G119" s="42">
        <f t="shared" si="21"/>
        <v>70</v>
      </c>
      <c r="H119" s="42">
        <f t="shared" si="21"/>
        <v>102</v>
      </c>
      <c r="I119" s="38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57"/>
      <c r="DC119" s="57"/>
    </row>
    <row r="120" spans="1:107" x14ac:dyDescent="0.2">
      <c r="A120" s="10" t="s">
        <v>30</v>
      </c>
      <c r="B120" s="11" t="s">
        <v>150</v>
      </c>
      <c r="C120" s="14" t="s">
        <v>53</v>
      </c>
      <c r="D120" s="19">
        <v>0.6</v>
      </c>
      <c r="E120" s="19">
        <v>1.08</v>
      </c>
      <c r="F120" s="19">
        <v>2.82</v>
      </c>
      <c r="G120" s="52">
        <v>27</v>
      </c>
      <c r="H120" s="52">
        <v>0</v>
      </c>
      <c r="I120" s="12" t="s">
        <v>96</v>
      </c>
    </row>
    <row r="121" spans="1:107" ht="38.25" x14ac:dyDescent="0.2">
      <c r="A121" s="10"/>
      <c r="B121" s="11" t="s">
        <v>152</v>
      </c>
      <c r="C121" s="14">
        <v>180</v>
      </c>
      <c r="D121" s="19">
        <v>2.7</v>
      </c>
      <c r="E121" s="19">
        <v>3.81</v>
      </c>
      <c r="F121" s="19">
        <v>10.88</v>
      </c>
      <c r="G121" s="52">
        <v>106.02</v>
      </c>
      <c r="H121" s="52">
        <v>10.23</v>
      </c>
      <c r="I121" s="12" t="s">
        <v>151</v>
      </c>
    </row>
    <row r="122" spans="1:107" x14ac:dyDescent="0.2">
      <c r="A122" s="10"/>
      <c r="B122" s="11" t="s">
        <v>154</v>
      </c>
      <c r="C122" s="14">
        <v>90</v>
      </c>
      <c r="D122" s="19">
        <v>6.65</v>
      </c>
      <c r="E122" s="19">
        <v>7.25</v>
      </c>
      <c r="F122" s="19">
        <v>16.29</v>
      </c>
      <c r="G122" s="52">
        <v>182.02</v>
      </c>
      <c r="H122" s="52">
        <v>0.96799999999999997</v>
      </c>
      <c r="I122" s="12" t="s">
        <v>153</v>
      </c>
    </row>
    <row r="123" spans="1:107" x14ac:dyDescent="0.2">
      <c r="A123" s="10"/>
      <c r="B123" s="11" t="s">
        <v>156</v>
      </c>
      <c r="C123" s="14" t="s">
        <v>25</v>
      </c>
      <c r="D123" s="19">
        <v>0.13</v>
      </c>
      <c r="E123" s="19">
        <v>0.13</v>
      </c>
      <c r="F123" s="19">
        <v>24.66</v>
      </c>
      <c r="G123" s="52">
        <v>96.75</v>
      </c>
      <c r="H123" s="52">
        <v>1.4219999999999999</v>
      </c>
      <c r="I123" s="12" t="s">
        <v>155</v>
      </c>
    </row>
    <row r="124" spans="1:107" x14ac:dyDescent="0.2">
      <c r="A124" s="10"/>
      <c r="B124" s="11" t="s">
        <v>45</v>
      </c>
      <c r="C124" s="14" t="s">
        <v>46</v>
      </c>
      <c r="D124" s="19">
        <v>2.64</v>
      </c>
      <c r="E124" s="19">
        <v>0.48</v>
      </c>
      <c r="F124" s="19">
        <v>13.72</v>
      </c>
      <c r="G124" s="52">
        <v>72.400000000000006</v>
      </c>
      <c r="H124" s="52">
        <v>0</v>
      </c>
      <c r="I124" s="12" t="s">
        <v>44</v>
      </c>
    </row>
    <row r="125" spans="1:107" s="39" customFormat="1" x14ac:dyDescent="0.2">
      <c r="A125" s="34"/>
      <c r="B125" s="35"/>
      <c r="C125" s="41">
        <f>C120+C121+C122+C123+C124</f>
        <v>550</v>
      </c>
      <c r="D125" s="41">
        <f t="shared" ref="D125:H125" si="22">D120+D121+D122+D123+D124</f>
        <v>12.720000000000002</v>
      </c>
      <c r="E125" s="41">
        <f t="shared" si="22"/>
        <v>12.750000000000002</v>
      </c>
      <c r="F125" s="41">
        <f t="shared" si="22"/>
        <v>68.37</v>
      </c>
      <c r="G125" s="42">
        <f t="shared" si="22"/>
        <v>484.18999999999994</v>
      </c>
      <c r="H125" s="42">
        <f t="shared" si="22"/>
        <v>12.620000000000001</v>
      </c>
      <c r="I125" s="38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7"/>
      <c r="CV125" s="57"/>
      <c r="CW125" s="57"/>
      <c r="CX125" s="57"/>
      <c r="CY125" s="57"/>
      <c r="CZ125" s="57"/>
      <c r="DA125" s="57"/>
      <c r="DB125" s="57"/>
      <c r="DC125" s="57"/>
    </row>
    <row r="126" spans="1:107" ht="38.25" x14ac:dyDescent="0.2">
      <c r="A126" s="66" t="s">
        <v>47</v>
      </c>
      <c r="B126" s="11" t="s">
        <v>158</v>
      </c>
      <c r="C126" s="14" t="s">
        <v>16</v>
      </c>
      <c r="D126" s="19">
        <v>4.53</v>
      </c>
      <c r="E126" s="19">
        <v>4.53</v>
      </c>
      <c r="F126" s="19">
        <v>31.28</v>
      </c>
      <c r="G126" s="52">
        <v>151.27000000000001</v>
      </c>
      <c r="H126" s="52">
        <v>51.195</v>
      </c>
      <c r="I126" s="12" t="s">
        <v>157</v>
      </c>
    </row>
    <row r="127" spans="1:107" x14ac:dyDescent="0.2">
      <c r="A127" s="10"/>
      <c r="B127" s="11" t="s">
        <v>160</v>
      </c>
      <c r="C127" s="14" t="s">
        <v>139</v>
      </c>
      <c r="D127" s="19">
        <v>28.02</v>
      </c>
      <c r="E127" s="19">
        <v>3.77</v>
      </c>
      <c r="F127" s="19">
        <v>0.5</v>
      </c>
      <c r="G127" s="52">
        <v>172.33</v>
      </c>
      <c r="H127" s="52">
        <v>0.5</v>
      </c>
      <c r="I127" s="12" t="s">
        <v>159</v>
      </c>
    </row>
    <row r="128" spans="1:107" x14ac:dyDescent="0.2">
      <c r="A128" s="10"/>
      <c r="B128" s="11" t="s">
        <v>162</v>
      </c>
      <c r="C128" s="14"/>
      <c r="D128" s="19">
        <v>0</v>
      </c>
      <c r="E128" s="19">
        <v>0</v>
      </c>
      <c r="F128" s="19">
        <v>0</v>
      </c>
      <c r="G128" s="52">
        <v>0</v>
      </c>
      <c r="H128" s="52">
        <v>0</v>
      </c>
      <c r="I128" s="12" t="s">
        <v>161</v>
      </c>
    </row>
    <row r="129" spans="1:107" x14ac:dyDescent="0.2">
      <c r="A129" s="10"/>
      <c r="B129" s="11" t="s">
        <v>149</v>
      </c>
      <c r="C129" s="14" t="s">
        <v>16</v>
      </c>
      <c r="D129" s="19">
        <v>0.45</v>
      </c>
      <c r="E129" s="19">
        <v>0.3</v>
      </c>
      <c r="F129" s="19">
        <v>24.45</v>
      </c>
      <c r="G129" s="52">
        <v>102</v>
      </c>
      <c r="H129" s="52">
        <v>3</v>
      </c>
      <c r="I129" s="12" t="s">
        <v>148</v>
      </c>
    </row>
    <row r="130" spans="1:107" x14ac:dyDescent="0.2">
      <c r="A130" s="10"/>
      <c r="B130" s="11" t="s">
        <v>21</v>
      </c>
      <c r="C130" s="14" t="s">
        <v>82</v>
      </c>
      <c r="D130" s="19">
        <v>1.2</v>
      </c>
      <c r="E130" s="19">
        <v>0.3</v>
      </c>
      <c r="F130" s="19">
        <v>17.73</v>
      </c>
      <c r="G130" s="52">
        <v>71.400000000000006</v>
      </c>
      <c r="H130" s="52">
        <v>0</v>
      </c>
      <c r="I130" s="12" t="s">
        <v>81</v>
      </c>
    </row>
    <row r="131" spans="1:107" s="39" customFormat="1" x14ac:dyDescent="0.2">
      <c r="A131" s="47"/>
      <c r="B131" s="48"/>
      <c r="C131" s="49">
        <f>C126+C127+C128+C129+C130</f>
        <v>430</v>
      </c>
      <c r="D131" s="49">
        <f t="shared" ref="D131:H131" si="23">D126+D127+D128+D129+D130</f>
        <v>34.200000000000003</v>
      </c>
      <c r="E131" s="49">
        <f t="shared" si="23"/>
        <v>8.9000000000000021</v>
      </c>
      <c r="F131" s="49">
        <f t="shared" si="23"/>
        <v>73.960000000000008</v>
      </c>
      <c r="G131" s="50">
        <f t="shared" si="23"/>
        <v>497</v>
      </c>
      <c r="H131" s="50">
        <f t="shared" si="23"/>
        <v>54.695</v>
      </c>
      <c r="I131" s="51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  <c r="CL131" s="57"/>
      <c r="CM131" s="57"/>
      <c r="CN131" s="57"/>
      <c r="CO131" s="57"/>
      <c r="CP131" s="57"/>
      <c r="CQ131" s="57"/>
      <c r="CR131" s="57"/>
      <c r="CS131" s="57"/>
      <c r="CT131" s="57"/>
      <c r="CU131" s="57"/>
      <c r="CV131" s="57"/>
      <c r="CW131" s="57"/>
      <c r="CX131" s="57"/>
      <c r="CY131" s="57"/>
      <c r="CZ131" s="57"/>
      <c r="DA131" s="57"/>
      <c r="DB131" s="57"/>
      <c r="DC131" s="57"/>
    </row>
    <row r="132" spans="1:107" s="8" customFormat="1" ht="13.5" thickBot="1" x14ac:dyDescent="0.25">
      <c r="A132" s="69" t="s">
        <v>54</v>
      </c>
      <c r="B132" s="70"/>
      <c r="C132" s="15">
        <f>SUM(C117+C119+C125+C131)</f>
        <v>1544</v>
      </c>
      <c r="D132" s="20">
        <v>55.650000000000006</v>
      </c>
      <c r="E132" s="20">
        <v>42.64</v>
      </c>
      <c r="F132" s="20">
        <v>214.78999999999996</v>
      </c>
      <c r="G132" s="67">
        <f>SUM(G117+G119+G125+G131)</f>
        <v>1407.6299999999999</v>
      </c>
      <c r="H132" s="61">
        <v>72.284000000000006</v>
      </c>
      <c r="I132" s="13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</row>
    <row r="133" spans="1:107" s="8" customFormat="1" x14ac:dyDescent="0.2">
      <c r="A133" s="71" t="s">
        <v>163</v>
      </c>
      <c r="B133" s="72"/>
      <c r="C133" s="72"/>
      <c r="D133" s="72"/>
      <c r="E133" s="72"/>
      <c r="F133" s="72"/>
      <c r="G133" s="72"/>
      <c r="H133" s="72"/>
      <c r="I133" s="73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6"/>
      <c r="CW133" s="56"/>
      <c r="CX133" s="56"/>
      <c r="CY133" s="56"/>
      <c r="CZ133" s="56"/>
      <c r="DA133" s="56"/>
      <c r="DB133" s="56"/>
      <c r="DC133" s="56"/>
    </row>
    <row r="134" spans="1:107" x14ac:dyDescent="0.2">
      <c r="A134" s="10" t="s">
        <v>13</v>
      </c>
      <c r="B134" s="11" t="s">
        <v>165</v>
      </c>
      <c r="C134" s="14" t="s">
        <v>58</v>
      </c>
      <c r="D134" s="19">
        <v>8.08</v>
      </c>
      <c r="E134" s="19">
        <v>3.58</v>
      </c>
      <c r="F134" s="19">
        <v>23.9</v>
      </c>
      <c r="G134" s="52">
        <v>191.9</v>
      </c>
      <c r="H134" s="52">
        <v>2.1800000000000002</v>
      </c>
      <c r="I134" s="12" t="s">
        <v>164</v>
      </c>
    </row>
    <row r="135" spans="1:107" x14ac:dyDescent="0.2">
      <c r="A135" s="10"/>
      <c r="B135" s="11" t="s">
        <v>21</v>
      </c>
      <c r="C135" s="14" t="s">
        <v>22</v>
      </c>
      <c r="D135" s="19">
        <v>1</v>
      </c>
      <c r="E135" s="19">
        <v>0.2</v>
      </c>
      <c r="F135" s="19">
        <v>9.82</v>
      </c>
      <c r="G135" s="52">
        <v>47.6</v>
      </c>
      <c r="H135" s="52">
        <v>0</v>
      </c>
      <c r="I135" s="12" t="s">
        <v>20</v>
      </c>
    </row>
    <row r="136" spans="1:107" x14ac:dyDescent="0.2">
      <c r="A136" s="10"/>
      <c r="B136" s="11" t="s">
        <v>113</v>
      </c>
      <c r="C136" s="14" t="s">
        <v>114</v>
      </c>
      <c r="D136" s="19">
        <v>1.87</v>
      </c>
      <c r="E136" s="19">
        <v>3</v>
      </c>
      <c r="F136" s="19">
        <v>0</v>
      </c>
      <c r="G136" s="52">
        <v>37.340000000000003</v>
      </c>
      <c r="H136" s="52">
        <v>0.14399999999999999</v>
      </c>
      <c r="I136" s="12" t="s">
        <v>112</v>
      </c>
    </row>
    <row r="137" spans="1:107" x14ac:dyDescent="0.2">
      <c r="A137" s="10"/>
      <c r="B137" s="11" t="s">
        <v>62</v>
      </c>
      <c r="C137" s="14" t="s">
        <v>58</v>
      </c>
      <c r="D137" s="19">
        <v>0</v>
      </c>
      <c r="E137" s="19">
        <v>0</v>
      </c>
      <c r="F137" s="19">
        <v>19.14</v>
      </c>
      <c r="G137" s="52">
        <v>69.599999999999994</v>
      </c>
      <c r="H137" s="52">
        <v>0</v>
      </c>
      <c r="I137" s="12" t="s">
        <v>61</v>
      </c>
    </row>
    <row r="138" spans="1:107" s="39" customFormat="1" x14ac:dyDescent="0.2">
      <c r="A138" s="34"/>
      <c r="B138" s="35"/>
      <c r="C138" s="41">
        <f>C134+C135+C136+C137</f>
        <v>430</v>
      </c>
      <c r="D138" s="41">
        <f t="shared" ref="D138:H138" si="24">D134+D135+D136+D137</f>
        <v>10.95</v>
      </c>
      <c r="E138" s="41">
        <f t="shared" si="24"/>
        <v>6.78</v>
      </c>
      <c r="F138" s="41">
        <f t="shared" si="24"/>
        <v>52.86</v>
      </c>
      <c r="G138" s="42">
        <f t="shared" si="24"/>
        <v>346.44000000000005</v>
      </c>
      <c r="H138" s="42">
        <f t="shared" si="24"/>
        <v>2.3240000000000003</v>
      </c>
      <c r="I138" s="38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</row>
    <row r="139" spans="1:107" x14ac:dyDescent="0.2">
      <c r="A139" s="10" t="s">
        <v>26</v>
      </c>
      <c r="B139" s="11" t="s">
        <v>167</v>
      </c>
      <c r="C139" s="14">
        <v>150</v>
      </c>
      <c r="D139" s="19">
        <v>0.82</v>
      </c>
      <c r="E139" s="19">
        <v>0</v>
      </c>
      <c r="F139" s="19">
        <v>20.95</v>
      </c>
      <c r="G139" s="52">
        <v>79</v>
      </c>
      <c r="H139" s="52">
        <v>6.6</v>
      </c>
      <c r="I139" s="12" t="s">
        <v>166</v>
      </c>
    </row>
    <row r="140" spans="1:107" s="39" customFormat="1" x14ac:dyDescent="0.2">
      <c r="A140" s="34"/>
      <c r="B140" s="35"/>
      <c r="C140" s="41">
        <f>C139</f>
        <v>150</v>
      </c>
      <c r="D140" s="41">
        <f t="shared" ref="D140:H140" si="25">D139</f>
        <v>0.82</v>
      </c>
      <c r="E140" s="41">
        <f t="shared" si="25"/>
        <v>0</v>
      </c>
      <c r="F140" s="41">
        <f t="shared" si="25"/>
        <v>20.95</v>
      </c>
      <c r="G140" s="42">
        <f t="shared" si="25"/>
        <v>79</v>
      </c>
      <c r="H140" s="42">
        <f t="shared" si="25"/>
        <v>6.6</v>
      </c>
      <c r="I140" s="38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7"/>
      <c r="CI140" s="57"/>
      <c r="CJ140" s="57"/>
      <c r="CK140" s="57"/>
      <c r="CL140" s="57"/>
      <c r="CM140" s="57"/>
      <c r="CN140" s="57"/>
      <c r="CO140" s="57"/>
      <c r="CP140" s="57"/>
      <c r="CQ140" s="57"/>
      <c r="CR140" s="57"/>
      <c r="CS140" s="57"/>
      <c r="CT140" s="57"/>
      <c r="CU140" s="57"/>
      <c r="CV140" s="57"/>
      <c r="CW140" s="57"/>
      <c r="CX140" s="57"/>
      <c r="CY140" s="57"/>
      <c r="CZ140" s="57"/>
      <c r="DA140" s="57"/>
      <c r="DB140" s="57"/>
      <c r="DC140" s="57"/>
    </row>
    <row r="141" spans="1:107" x14ac:dyDescent="0.2">
      <c r="A141" s="10" t="s">
        <v>30</v>
      </c>
      <c r="B141" s="11" t="s">
        <v>169</v>
      </c>
      <c r="C141" s="14" t="s">
        <v>53</v>
      </c>
      <c r="D141" s="19">
        <v>1.24</v>
      </c>
      <c r="E141" s="19">
        <v>1.94</v>
      </c>
      <c r="F141" s="19">
        <v>5.66</v>
      </c>
      <c r="G141" s="52">
        <v>45.06</v>
      </c>
      <c r="H141" s="52">
        <v>10.295999999999999</v>
      </c>
      <c r="I141" s="12" t="s">
        <v>168</v>
      </c>
    </row>
    <row r="142" spans="1:107" x14ac:dyDescent="0.2">
      <c r="A142" s="10"/>
      <c r="B142" s="11" t="s">
        <v>171</v>
      </c>
      <c r="C142" s="14">
        <v>170</v>
      </c>
      <c r="D142" s="19">
        <v>1.1000000000000001</v>
      </c>
      <c r="E142" s="19">
        <v>7.93</v>
      </c>
      <c r="F142" s="19">
        <v>16.079999999999998</v>
      </c>
      <c r="G142" s="52">
        <v>123.79</v>
      </c>
      <c r="H142" s="52">
        <v>4.7249999999999996</v>
      </c>
      <c r="I142" s="12" t="s">
        <v>170</v>
      </c>
    </row>
    <row r="143" spans="1:107" ht="25.5" x14ac:dyDescent="0.2">
      <c r="A143" s="10"/>
      <c r="B143" s="11" t="s">
        <v>173</v>
      </c>
      <c r="C143" s="14" t="s">
        <v>174</v>
      </c>
      <c r="D143" s="19">
        <v>9.09</v>
      </c>
      <c r="E143" s="19">
        <v>8.24</v>
      </c>
      <c r="F143" s="19">
        <v>9.56</v>
      </c>
      <c r="G143" s="52">
        <v>154.08000000000001</v>
      </c>
      <c r="H143" s="52">
        <v>4.3339999999999996</v>
      </c>
      <c r="I143" s="12" t="s">
        <v>172</v>
      </c>
    </row>
    <row r="144" spans="1:107" ht="25.5" x14ac:dyDescent="0.2">
      <c r="A144" s="10"/>
      <c r="B144" s="11" t="s">
        <v>80</v>
      </c>
      <c r="C144" s="14" t="s">
        <v>16</v>
      </c>
      <c r="D144" s="19">
        <v>0.83</v>
      </c>
      <c r="E144" s="19">
        <v>0.16</v>
      </c>
      <c r="F144" s="19">
        <v>24.57</v>
      </c>
      <c r="G144" s="52">
        <v>101.58</v>
      </c>
      <c r="H144" s="52">
        <v>7.4999999999999997E-2</v>
      </c>
      <c r="I144" s="32">
        <v>332</v>
      </c>
    </row>
    <row r="145" spans="1:107" x14ac:dyDescent="0.2">
      <c r="A145" s="10"/>
      <c r="B145" s="11" t="s">
        <v>45</v>
      </c>
      <c r="C145" s="14" t="s">
        <v>46</v>
      </c>
      <c r="D145" s="19">
        <v>2.64</v>
      </c>
      <c r="E145" s="19">
        <v>0.48</v>
      </c>
      <c r="F145" s="19">
        <v>13.72</v>
      </c>
      <c r="G145" s="52">
        <v>72.400000000000006</v>
      </c>
      <c r="H145" s="52">
        <v>0</v>
      </c>
      <c r="I145" s="12" t="s">
        <v>44</v>
      </c>
    </row>
    <row r="146" spans="1:107" s="39" customFormat="1" x14ac:dyDescent="0.2">
      <c r="A146" s="34"/>
      <c r="B146" s="35"/>
      <c r="C146" s="41">
        <f>C141+C142+C143+C144+C145</f>
        <v>530</v>
      </c>
      <c r="D146" s="41">
        <f t="shared" ref="D146:H146" si="26">D141+D142+D143+D144+D145</f>
        <v>14.9</v>
      </c>
      <c r="E146" s="41">
        <f t="shared" si="26"/>
        <v>18.75</v>
      </c>
      <c r="F146" s="41">
        <f t="shared" si="26"/>
        <v>69.59</v>
      </c>
      <c r="G146" s="42">
        <f t="shared" si="26"/>
        <v>496.91000000000008</v>
      </c>
      <c r="H146" s="42">
        <f t="shared" si="26"/>
        <v>19.429999999999996</v>
      </c>
      <c r="I146" s="38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W146" s="57"/>
      <c r="BX146" s="57"/>
      <c r="BY146" s="57"/>
      <c r="BZ146" s="57"/>
      <c r="CA146" s="57"/>
      <c r="CB146" s="57"/>
      <c r="CC146" s="57"/>
      <c r="CD146" s="57"/>
      <c r="CE146" s="57"/>
      <c r="CF146" s="57"/>
      <c r="CG146" s="57"/>
      <c r="CH146" s="57"/>
      <c r="CI146" s="57"/>
      <c r="CJ146" s="57"/>
      <c r="CK146" s="57"/>
      <c r="CL146" s="57"/>
      <c r="CM146" s="57"/>
      <c r="CN146" s="57"/>
      <c r="CO146" s="57"/>
      <c r="CP146" s="57"/>
      <c r="CQ146" s="57"/>
      <c r="CR146" s="57"/>
      <c r="CS146" s="57"/>
      <c r="CT146" s="57"/>
      <c r="CU146" s="57"/>
      <c r="CV146" s="57"/>
      <c r="CW146" s="57"/>
      <c r="CX146" s="57"/>
      <c r="CY146" s="57"/>
      <c r="CZ146" s="57"/>
      <c r="DA146" s="57"/>
      <c r="DB146" s="57"/>
      <c r="DC146" s="57"/>
    </row>
    <row r="147" spans="1:107" ht="38.25" x14ac:dyDescent="0.2">
      <c r="A147" s="66" t="s">
        <v>47</v>
      </c>
      <c r="B147" s="11" t="s">
        <v>176</v>
      </c>
      <c r="C147" s="14" t="s">
        <v>142</v>
      </c>
      <c r="D147" s="19">
        <v>5.64</v>
      </c>
      <c r="E147" s="19">
        <v>6.98</v>
      </c>
      <c r="F147" s="19">
        <v>20.94</v>
      </c>
      <c r="G147" s="52">
        <v>216.41</v>
      </c>
      <c r="H147" s="52">
        <v>0</v>
      </c>
      <c r="I147" s="12" t="s">
        <v>175</v>
      </c>
    </row>
    <row r="148" spans="1:107" x14ac:dyDescent="0.2">
      <c r="A148" s="10"/>
      <c r="B148" s="11" t="s">
        <v>97</v>
      </c>
      <c r="C148" s="14">
        <v>100</v>
      </c>
      <c r="D148" s="19">
        <v>9.5399999999999991</v>
      </c>
      <c r="E148" s="19">
        <v>6.61</v>
      </c>
      <c r="F148" s="19">
        <v>0.7</v>
      </c>
      <c r="G148" s="52">
        <v>158.24</v>
      </c>
      <c r="H148" s="52">
        <v>0.52800000000000002</v>
      </c>
      <c r="I148" s="12" t="s">
        <v>96</v>
      </c>
    </row>
    <row r="149" spans="1:107" x14ac:dyDescent="0.2">
      <c r="A149" s="10"/>
      <c r="B149" s="11" t="s">
        <v>21</v>
      </c>
      <c r="C149" s="14" t="s">
        <v>82</v>
      </c>
      <c r="D149" s="19">
        <v>1.2</v>
      </c>
      <c r="E149" s="19">
        <v>0.3</v>
      </c>
      <c r="F149" s="19">
        <v>17.73</v>
      </c>
      <c r="G149" s="52">
        <v>71.400000000000006</v>
      </c>
      <c r="H149" s="52">
        <v>0</v>
      </c>
      <c r="I149" s="12" t="s">
        <v>81</v>
      </c>
    </row>
    <row r="150" spans="1:107" x14ac:dyDescent="0.2">
      <c r="A150" s="10"/>
      <c r="B150" s="11" t="s">
        <v>243</v>
      </c>
      <c r="C150" s="14">
        <v>200</v>
      </c>
      <c r="D150" s="19">
        <v>0</v>
      </c>
      <c r="E150" s="19">
        <v>0</v>
      </c>
      <c r="F150" s="19">
        <v>12</v>
      </c>
      <c r="G150" s="52">
        <v>31.6</v>
      </c>
      <c r="H150" s="52">
        <v>0.2</v>
      </c>
      <c r="I150" s="12">
        <v>475</v>
      </c>
    </row>
    <row r="151" spans="1:107" x14ac:dyDescent="0.2">
      <c r="A151" s="10"/>
      <c r="B151" s="11" t="s">
        <v>178</v>
      </c>
      <c r="C151" s="14"/>
      <c r="D151" s="19">
        <v>0</v>
      </c>
      <c r="E151" s="19">
        <v>0</v>
      </c>
      <c r="F151" s="19">
        <v>0</v>
      </c>
      <c r="G151" s="52">
        <v>0</v>
      </c>
      <c r="H151" s="52">
        <v>0</v>
      </c>
      <c r="I151" s="12" t="s">
        <v>177</v>
      </c>
    </row>
    <row r="152" spans="1:107" s="39" customFormat="1" x14ac:dyDescent="0.2">
      <c r="A152" s="47"/>
      <c r="B152" s="48"/>
      <c r="C152" s="49">
        <f>C147+C148+C149+C150</f>
        <v>450</v>
      </c>
      <c r="D152" s="49">
        <f t="shared" ref="D152:H152" si="27">D147+D148+D149+D150</f>
        <v>16.38</v>
      </c>
      <c r="E152" s="49">
        <f t="shared" si="27"/>
        <v>13.89</v>
      </c>
      <c r="F152" s="49">
        <f t="shared" si="27"/>
        <v>51.370000000000005</v>
      </c>
      <c r="G152" s="50">
        <f t="shared" si="27"/>
        <v>477.65</v>
      </c>
      <c r="H152" s="50">
        <f t="shared" si="27"/>
        <v>0.72799999999999998</v>
      </c>
      <c r="I152" s="51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7"/>
      <c r="BV152" s="57"/>
      <c r="BW152" s="57"/>
      <c r="BX152" s="57"/>
      <c r="BY152" s="57"/>
      <c r="BZ152" s="57"/>
      <c r="CA152" s="57"/>
      <c r="CB152" s="57"/>
      <c r="CC152" s="57"/>
      <c r="CD152" s="57"/>
      <c r="CE152" s="57"/>
      <c r="CF152" s="57"/>
      <c r="CG152" s="57"/>
      <c r="CH152" s="57"/>
      <c r="CI152" s="57"/>
      <c r="CJ152" s="57"/>
      <c r="CK152" s="57"/>
      <c r="CL152" s="57"/>
      <c r="CM152" s="57"/>
      <c r="CN152" s="57"/>
      <c r="CO152" s="57"/>
      <c r="CP152" s="57"/>
      <c r="CQ152" s="57"/>
      <c r="CR152" s="57"/>
      <c r="CS152" s="57"/>
      <c r="CT152" s="57"/>
      <c r="CU152" s="57"/>
      <c r="CV152" s="57"/>
      <c r="CW152" s="57"/>
      <c r="CX152" s="57"/>
      <c r="CY152" s="57"/>
      <c r="CZ152" s="57"/>
      <c r="DA152" s="57"/>
      <c r="DB152" s="57"/>
      <c r="DC152" s="57"/>
    </row>
    <row r="153" spans="1:107" s="8" customFormat="1" ht="13.5" thickBot="1" x14ac:dyDescent="0.25">
      <c r="A153" s="69" t="s">
        <v>54</v>
      </c>
      <c r="B153" s="70"/>
      <c r="C153" s="15">
        <f>SUM(C138+C140+C146+C152)</f>
        <v>1560</v>
      </c>
      <c r="D153" s="20">
        <v>42.58</v>
      </c>
      <c r="E153" s="20">
        <v>38.839999999999996</v>
      </c>
      <c r="F153" s="20">
        <v>194.00999999999996</v>
      </c>
      <c r="G153" s="61">
        <f>SUM(G138+G140+G146+G152)</f>
        <v>1400</v>
      </c>
      <c r="H153" s="61">
        <v>28.881999999999998</v>
      </c>
      <c r="I153" s="13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56"/>
      <c r="CO153" s="56"/>
      <c r="CP153" s="56"/>
      <c r="CQ153" s="56"/>
      <c r="CR153" s="56"/>
      <c r="CS153" s="56"/>
      <c r="CT153" s="56"/>
      <c r="CU153" s="56"/>
      <c r="CV153" s="56"/>
      <c r="CW153" s="56"/>
      <c r="CX153" s="56"/>
      <c r="CY153" s="56"/>
      <c r="CZ153" s="56"/>
      <c r="DA153" s="56"/>
      <c r="DB153" s="56"/>
      <c r="DC153" s="56"/>
    </row>
    <row r="154" spans="1:107" s="8" customFormat="1" x14ac:dyDescent="0.2">
      <c r="A154" s="71" t="s">
        <v>179</v>
      </c>
      <c r="B154" s="72"/>
      <c r="C154" s="72"/>
      <c r="D154" s="72"/>
      <c r="E154" s="72"/>
      <c r="F154" s="72"/>
      <c r="G154" s="72"/>
      <c r="H154" s="72"/>
      <c r="I154" s="73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  <c r="CV154" s="56"/>
      <c r="CW154" s="56"/>
      <c r="CX154" s="56"/>
      <c r="CY154" s="56"/>
      <c r="CZ154" s="56"/>
      <c r="DA154" s="56"/>
      <c r="DB154" s="56"/>
      <c r="DC154" s="56"/>
    </row>
    <row r="155" spans="1:107" ht="25.5" x14ac:dyDescent="0.2">
      <c r="A155" s="10" t="s">
        <v>13</v>
      </c>
      <c r="B155" s="11" t="s">
        <v>181</v>
      </c>
      <c r="C155" s="14" t="s">
        <v>16</v>
      </c>
      <c r="D155" s="19">
        <v>6.03</v>
      </c>
      <c r="E155" s="19">
        <v>4.5599999999999996</v>
      </c>
      <c r="F155" s="19">
        <v>22.2</v>
      </c>
      <c r="G155" s="52">
        <v>174.57</v>
      </c>
      <c r="H155" s="52">
        <v>0.72</v>
      </c>
      <c r="I155" s="12" t="s">
        <v>180</v>
      </c>
    </row>
    <row r="156" spans="1:107" x14ac:dyDescent="0.2">
      <c r="A156" s="10"/>
      <c r="B156" s="11" t="s">
        <v>21</v>
      </c>
      <c r="C156" s="14" t="s">
        <v>111</v>
      </c>
      <c r="D156" s="19">
        <v>1</v>
      </c>
      <c r="E156" s="19">
        <v>0.25</v>
      </c>
      <c r="F156" s="19">
        <v>14.77</v>
      </c>
      <c r="G156" s="52">
        <v>59.5</v>
      </c>
      <c r="H156" s="52">
        <v>0</v>
      </c>
      <c r="I156" s="12" t="s">
        <v>110</v>
      </c>
    </row>
    <row r="157" spans="1:107" x14ac:dyDescent="0.2">
      <c r="A157" s="10"/>
      <c r="B157" s="11" t="s">
        <v>18</v>
      </c>
      <c r="C157" s="14" t="s">
        <v>19</v>
      </c>
      <c r="D157" s="19">
        <v>0.02</v>
      </c>
      <c r="E157" s="19">
        <v>4.12</v>
      </c>
      <c r="F157" s="19">
        <v>0.04</v>
      </c>
      <c r="G157" s="52">
        <v>37.4</v>
      </c>
      <c r="H157" s="52">
        <v>0</v>
      </c>
      <c r="I157" s="12" t="s">
        <v>17</v>
      </c>
    </row>
    <row r="158" spans="1:107" x14ac:dyDescent="0.2">
      <c r="A158" s="10"/>
      <c r="B158" s="11" t="s">
        <v>183</v>
      </c>
      <c r="C158" s="14" t="s">
        <v>184</v>
      </c>
      <c r="D158" s="19">
        <v>0.42</v>
      </c>
      <c r="E158" s="19">
        <v>0.09</v>
      </c>
      <c r="F158" s="19">
        <v>15.88</v>
      </c>
      <c r="G158" s="52">
        <v>70.819999999999993</v>
      </c>
      <c r="H158" s="52">
        <v>0.17</v>
      </c>
      <c r="I158" s="12" t="s">
        <v>182</v>
      </c>
    </row>
    <row r="159" spans="1:107" s="39" customFormat="1" x14ac:dyDescent="0.2">
      <c r="A159" s="34"/>
      <c r="B159" s="35"/>
      <c r="C159" s="41">
        <f>C155+C156+C157+C158</f>
        <v>350</v>
      </c>
      <c r="D159" s="41">
        <f t="shared" ref="D159:H159" si="28">D155+D156+D157+D158</f>
        <v>7.47</v>
      </c>
      <c r="E159" s="41">
        <f t="shared" si="28"/>
        <v>9.02</v>
      </c>
      <c r="F159" s="41">
        <f t="shared" si="28"/>
        <v>52.89</v>
      </c>
      <c r="G159" s="42">
        <f t="shared" si="28"/>
        <v>342.28999999999996</v>
      </c>
      <c r="H159" s="42">
        <f t="shared" si="28"/>
        <v>0.89</v>
      </c>
      <c r="I159" s="38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57"/>
      <c r="CT159" s="57"/>
      <c r="CU159" s="57"/>
      <c r="CV159" s="57"/>
      <c r="CW159" s="57"/>
      <c r="CX159" s="57"/>
      <c r="CY159" s="57"/>
      <c r="CZ159" s="57"/>
      <c r="DA159" s="57"/>
      <c r="DB159" s="57"/>
      <c r="DC159" s="57"/>
    </row>
    <row r="160" spans="1:107" x14ac:dyDescent="0.2">
      <c r="A160" s="10" t="s">
        <v>26</v>
      </c>
      <c r="B160" s="11" t="s">
        <v>186</v>
      </c>
      <c r="C160" s="14">
        <v>180</v>
      </c>
      <c r="D160" s="19">
        <v>0.56000000000000005</v>
      </c>
      <c r="E160" s="19">
        <v>0.56000000000000005</v>
      </c>
      <c r="F160" s="19">
        <v>13.72</v>
      </c>
      <c r="G160" s="52">
        <v>79.2</v>
      </c>
      <c r="H160" s="52">
        <v>14</v>
      </c>
      <c r="I160" s="12" t="s">
        <v>185</v>
      </c>
    </row>
    <row r="161" spans="1:107" s="39" customFormat="1" x14ac:dyDescent="0.2">
      <c r="A161" s="34"/>
      <c r="B161" s="35"/>
      <c r="C161" s="41">
        <f>C160</f>
        <v>180</v>
      </c>
      <c r="D161" s="41">
        <f t="shared" ref="D161:H161" si="29">D160</f>
        <v>0.56000000000000005</v>
      </c>
      <c r="E161" s="41">
        <f t="shared" si="29"/>
        <v>0.56000000000000005</v>
      </c>
      <c r="F161" s="41">
        <f t="shared" si="29"/>
        <v>13.72</v>
      </c>
      <c r="G161" s="42">
        <f t="shared" si="29"/>
        <v>79.2</v>
      </c>
      <c r="H161" s="42">
        <f t="shared" si="29"/>
        <v>14</v>
      </c>
      <c r="I161" s="38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</row>
    <row r="162" spans="1:107" x14ac:dyDescent="0.2">
      <c r="A162" s="10" t="s">
        <v>30</v>
      </c>
      <c r="B162" s="11" t="s">
        <v>188</v>
      </c>
      <c r="C162" s="14" t="s">
        <v>33</v>
      </c>
      <c r="D162" s="19">
        <v>0.99</v>
      </c>
      <c r="E162" s="19">
        <v>4.26</v>
      </c>
      <c r="F162" s="19">
        <v>5.85</v>
      </c>
      <c r="G162" s="52">
        <v>65.73</v>
      </c>
      <c r="H162" s="52">
        <v>6.65</v>
      </c>
      <c r="I162" s="12" t="s">
        <v>187</v>
      </c>
    </row>
    <row r="163" spans="1:107" x14ac:dyDescent="0.2">
      <c r="A163" s="10"/>
      <c r="B163" s="11" t="s">
        <v>190</v>
      </c>
      <c r="C163" s="14" t="s">
        <v>25</v>
      </c>
      <c r="D163" s="19">
        <v>5.71</v>
      </c>
      <c r="E163" s="19">
        <v>7.15</v>
      </c>
      <c r="F163" s="19">
        <v>18.47</v>
      </c>
      <c r="G163" s="52">
        <v>122.42</v>
      </c>
      <c r="H163" s="52">
        <v>27.414000000000001</v>
      </c>
      <c r="I163" s="12" t="s">
        <v>189</v>
      </c>
    </row>
    <row r="164" spans="1:107" x14ac:dyDescent="0.2">
      <c r="A164" s="10"/>
      <c r="B164" s="11" t="s">
        <v>68</v>
      </c>
      <c r="C164" s="14" t="s">
        <v>19</v>
      </c>
      <c r="D164" s="19">
        <v>0.13</v>
      </c>
      <c r="E164" s="19">
        <v>0.75</v>
      </c>
      <c r="F164" s="19">
        <v>0.18</v>
      </c>
      <c r="G164" s="52">
        <v>8.1</v>
      </c>
      <c r="H164" s="52">
        <v>0.02</v>
      </c>
      <c r="I164" s="12" t="s">
        <v>67</v>
      </c>
    </row>
    <row r="165" spans="1:107" ht="25.5" x14ac:dyDescent="0.2">
      <c r="A165" s="10"/>
      <c r="B165" s="11" t="s">
        <v>192</v>
      </c>
      <c r="C165" s="14" t="s">
        <v>117</v>
      </c>
      <c r="D165" s="19">
        <v>7.08</v>
      </c>
      <c r="E165" s="19">
        <v>6.28</v>
      </c>
      <c r="F165" s="19">
        <v>2.93</v>
      </c>
      <c r="G165" s="52">
        <v>100.22</v>
      </c>
      <c r="H165" s="52">
        <v>3.5999999999999997E-2</v>
      </c>
      <c r="I165" s="12" t="s">
        <v>191</v>
      </c>
    </row>
    <row r="166" spans="1:107" x14ac:dyDescent="0.2">
      <c r="A166" s="10"/>
      <c r="B166" s="11" t="s">
        <v>72</v>
      </c>
      <c r="C166" s="14" t="s">
        <v>53</v>
      </c>
      <c r="D166" s="19">
        <v>1.22</v>
      </c>
      <c r="E166" s="19">
        <v>2.42</v>
      </c>
      <c r="F166" s="19">
        <v>9.82</v>
      </c>
      <c r="G166" s="52">
        <v>66.03</v>
      </c>
      <c r="H166" s="52">
        <v>12</v>
      </c>
      <c r="I166" s="12" t="s">
        <v>71</v>
      </c>
    </row>
    <row r="167" spans="1:107" x14ac:dyDescent="0.2">
      <c r="A167" s="10"/>
      <c r="B167" s="11" t="s">
        <v>122</v>
      </c>
      <c r="C167" s="14" t="s">
        <v>16</v>
      </c>
      <c r="D167" s="19">
        <v>0.15</v>
      </c>
      <c r="E167" s="19">
        <v>0.06</v>
      </c>
      <c r="F167" s="19">
        <v>13.07</v>
      </c>
      <c r="G167" s="52">
        <v>52.08</v>
      </c>
      <c r="H167" s="52">
        <v>30</v>
      </c>
      <c r="I167" s="12" t="s">
        <v>75</v>
      </c>
    </row>
    <row r="168" spans="1:107" x14ac:dyDescent="0.2">
      <c r="A168" s="10"/>
      <c r="B168" s="11" t="s">
        <v>45</v>
      </c>
      <c r="C168" s="14" t="s">
        <v>46</v>
      </c>
      <c r="D168" s="19">
        <v>2.64</v>
      </c>
      <c r="E168" s="19">
        <v>0.48</v>
      </c>
      <c r="F168" s="19">
        <v>13.72</v>
      </c>
      <c r="G168" s="52">
        <v>72.400000000000006</v>
      </c>
      <c r="H168" s="52">
        <v>0</v>
      </c>
      <c r="I168" s="12" t="s">
        <v>44</v>
      </c>
    </row>
    <row r="169" spans="1:107" s="39" customFormat="1" x14ac:dyDescent="0.2">
      <c r="A169" s="34"/>
      <c r="B169" s="35"/>
      <c r="C169" s="41">
        <f>C162+C163+C164+C165+C166+C167+C168</f>
        <v>550</v>
      </c>
      <c r="D169" s="41">
        <f t="shared" ref="D169:H169" si="30">D162+D163+D164+D165+D166+D167+D168</f>
        <v>17.920000000000002</v>
      </c>
      <c r="E169" s="41">
        <f t="shared" si="30"/>
        <v>21.4</v>
      </c>
      <c r="F169" s="41">
        <f t="shared" si="30"/>
        <v>64.040000000000006</v>
      </c>
      <c r="G169" s="42">
        <f t="shared" si="30"/>
        <v>486.98</v>
      </c>
      <c r="H169" s="42">
        <f t="shared" si="30"/>
        <v>76.12</v>
      </c>
      <c r="I169" s="38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7"/>
      <c r="BT169" s="57"/>
      <c r="BU169" s="57"/>
      <c r="BV169" s="57"/>
      <c r="BW169" s="57"/>
      <c r="BX169" s="57"/>
      <c r="BY169" s="57"/>
      <c r="BZ169" s="57"/>
      <c r="CA169" s="57"/>
      <c r="CB169" s="57"/>
      <c r="CC169" s="57"/>
      <c r="CD169" s="57"/>
      <c r="CE169" s="57"/>
      <c r="CF169" s="57"/>
      <c r="CG169" s="57"/>
      <c r="CH169" s="57"/>
      <c r="CI169" s="57"/>
      <c r="CJ169" s="57"/>
      <c r="CK169" s="57"/>
      <c r="CL169" s="57"/>
      <c r="CM169" s="57"/>
      <c r="CN169" s="57"/>
      <c r="CO169" s="57"/>
      <c r="CP169" s="57"/>
      <c r="CQ169" s="57"/>
      <c r="CR169" s="57"/>
      <c r="CS169" s="57"/>
      <c r="CT169" s="57"/>
      <c r="CU169" s="57"/>
      <c r="CV169" s="57"/>
      <c r="CW169" s="57"/>
      <c r="CX169" s="57"/>
      <c r="CY169" s="57"/>
      <c r="CZ169" s="57"/>
      <c r="DA169" s="57"/>
      <c r="DB169" s="57"/>
      <c r="DC169" s="57"/>
    </row>
    <row r="170" spans="1:107" ht="38.25" x14ac:dyDescent="0.2">
      <c r="A170" s="66" t="s">
        <v>47</v>
      </c>
      <c r="B170" s="11" t="s">
        <v>193</v>
      </c>
      <c r="C170" s="14">
        <v>130</v>
      </c>
      <c r="D170" s="19">
        <v>3.74</v>
      </c>
      <c r="E170" s="19">
        <v>6.27</v>
      </c>
      <c r="F170" s="19">
        <v>15.4</v>
      </c>
      <c r="G170" s="52">
        <v>161.19999999999999</v>
      </c>
      <c r="H170" s="52">
        <v>20.9</v>
      </c>
      <c r="I170" s="12" t="s">
        <v>157</v>
      </c>
    </row>
    <row r="171" spans="1:107" x14ac:dyDescent="0.2">
      <c r="A171" s="10"/>
      <c r="B171" s="11" t="s">
        <v>194</v>
      </c>
      <c r="C171" s="14" t="s">
        <v>195</v>
      </c>
      <c r="D171" s="19">
        <v>14.58</v>
      </c>
      <c r="E171" s="19">
        <v>11.34</v>
      </c>
      <c r="F171" s="19">
        <v>9.61</v>
      </c>
      <c r="G171" s="52">
        <v>199</v>
      </c>
      <c r="H171" s="52">
        <v>0.436</v>
      </c>
      <c r="I171" s="12" t="s">
        <v>170</v>
      </c>
    </row>
    <row r="172" spans="1:107" x14ac:dyDescent="0.2">
      <c r="A172" s="10"/>
      <c r="B172" s="11" t="s">
        <v>244</v>
      </c>
      <c r="C172" s="14" t="s">
        <v>58</v>
      </c>
      <c r="D172" s="19">
        <v>0.28000000000000003</v>
      </c>
      <c r="E172" s="19">
        <v>0</v>
      </c>
      <c r="F172" s="19">
        <v>16.22</v>
      </c>
      <c r="G172" s="52">
        <v>65.12</v>
      </c>
      <c r="H172" s="52">
        <v>2.92</v>
      </c>
      <c r="I172" s="12">
        <v>400</v>
      </c>
    </row>
    <row r="173" spans="1:107" x14ac:dyDescent="0.2">
      <c r="A173" s="10"/>
      <c r="B173" s="11" t="s">
        <v>21</v>
      </c>
      <c r="C173" s="14" t="s">
        <v>82</v>
      </c>
      <c r="D173" s="19">
        <v>1.2</v>
      </c>
      <c r="E173" s="19">
        <v>0.3</v>
      </c>
      <c r="F173" s="19">
        <v>17.73</v>
      </c>
      <c r="G173" s="52">
        <v>71.400000000000006</v>
      </c>
      <c r="H173" s="52">
        <v>0</v>
      </c>
      <c r="I173" s="12" t="s">
        <v>81</v>
      </c>
    </row>
    <row r="174" spans="1:107" s="39" customFormat="1" x14ac:dyDescent="0.2">
      <c r="A174" s="47"/>
      <c r="B174" s="48"/>
      <c r="C174" s="49">
        <f>C170+C171+C172+C173</f>
        <v>425</v>
      </c>
      <c r="D174" s="49">
        <f t="shared" ref="D174:H174" si="31">D170+D171+D172+D173</f>
        <v>19.8</v>
      </c>
      <c r="E174" s="49">
        <f t="shared" si="31"/>
        <v>17.91</v>
      </c>
      <c r="F174" s="49">
        <f t="shared" si="31"/>
        <v>58.959999999999994</v>
      </c>
      <c r="G174" s="50">
        <f t="shared" si="31"/>
        <v>496.72</v>
      </c>
      <c r="H174" s="50">
        <f t="shared" si="31"/>
        <v>24.256</v>
      </c>
      <c r="I174" s="51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W174" s="57"/>
      <c r="BX174" s="57"/>
      <c r="BY174" s="57"/>
      <c r="BZ174" s="57"/>
      <c r="CA174" s="57"/>
      <c r="CB174" s="57"/>
      <c r="CC174" s="57"/>
      <c r="CD174" s="57"/>
      <c r="CE174" s="57"/>
      <c r="CF174" s="57"/>
      <c r="CG174" s="57"/>
      <c r="CH174" s="57"/>
      <c r="CI174" s="57"/>
      <c r="CJ174" s="57"/>
      <c r="CK174" s="57"/>
      <c r="CL174" s="57"/>
      <c r="CM174" s="57"/>
      <c r="CN174" s="57"/>
      <c r="CO174" s="57"/>
      <c r="CP174" s="57"/>
      <c r="CQ174" s="57"/>
      <c r="CR174" s="57"/>
      <c r="CS174" s="57"/>
      <c r="CT174" s="57"/>
      <c r="CU174" s="57"/>
      <c r="CV174" s="57"/>
      <c r="CW174" s="57"/>
      <c r="CX174" s="57"/>
      <c r="CY174" s="57"/>
      <c r="CZ174" s="57"/>
      <c r="DA174" s="57"/>
      <c r="DB174" s="57"/>
      <c r="DC174" s="57"/>
    </row>
    <row r="175" spans="1:107" s="8" customFormat="1" ht="13.5" thickBot="1" x14ac:dyDescent="0.25">
      <c r="A175" s="69" t="s">
        <v>54</v>
      </c>
      <c r="B175" s="70"/>
      <c r="C175" s="15">
        <f>SUM(C159+C161+C169+C174)</f>
        <v>1505</v>
      </c>
      <c r="D175" s="20">
        <v>45.75</v>
      </c>
      <c r="E175" s="20">
        <v>48.89</v>
      </c>
      <c r="F175" s="20">
        <v>189.61</v>
      </c>
      <c r="G175" s="61">
        <f>SUM(G159+G161+G169+G174)</f>
        <v>1405.19</v>
      </c>
      <c r="H175" s="61">
        <v>115.26600000000001</v>
      </c>
      <c r="I175" s="13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56"/>
      <c r="CO175" s="56"/>
      <c r="CP175" s="56"/>
      <c r="CQ175" s="56"/>
      <c r="CR175" s="56"/>
      <c r="CS175" s="56"/>
      <c r="CT175" s="56"/>
      <c r="CU175" s="56"/>
      <c r="CV175" s="56"/>
      <c r="CW175" s="56"/>
      <c r="CX175" s="56"/>
      <c r="CY175" s="56"/>
      <c r="CZ175" s="56"/>
      <c r="DA175" s="56"/>
      <c r="DB175" s="56"/>
      <c r="DC175" s="56"/>
    </row>
    <row r="176" spans="1:107" s="8" customFormat="1" x14ac:dyDescent="0.2">
      <c r="A176" s="71" t="s">
        <v>198</v>
      </c>
      <c r="B176" s="72"/>
      <c r="C176" s="72"/>
      <c r="D176" s="72"/>
      <c r="E176" s="72"/>
      <c r="F176" s="72"/>
      <c r="G176" s="72"/>
      <c r="H176" s="72"/>
      <c r="I176" s="73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6"/>
      <c r="CQ176" s="56"/>
      <c r="CR176" s="56"/>
      <c r="CS176" s="56"/>
      <c r="CT176" s="56"/>
      <c r="CU176" s="56"/>
      <c r="CV176" s="56"/>
      <c r="CW176" s="56"/>
      <c r="CX176" s="56"/>
      <c r="CY176" s="56"/>
      <c r="CZ176" s="56"/>
      <c r="DA176" s="56"/>
      <c r="DB176" s="56"/>
      <c r="DC176" s="56"/>
    </row>
    <row r="177" spans="1:107" ht="25.5" x14ac:dyDescent="0.2">
      <c r="A177" s="10" t="s">
        <v>13</v>
      </c>
      <c r="B177" s="11" t="s">
        <v>200</v>
      </c>
      <c r="C177" s="14" t="s">
        <v>16</v>
      </c>
      <c r="D177" s="19">
        <v>3.74</v>
      </c>
      <c r="E177" s="19">
        <v>5.71</v>
      </c>
      <c r="F177" s="19">
        <v>28.4</v>
      </c>
      <c r="G177" s="52">
        <v>145.02000000000001</v>
      </c>
      <c r="H177" s="52">
        <v>1.56</v>
      </c>
      <c r="I177" s="12" t="s">
        <v>199</v>
      </c>
    </row>
    <row r="178" spans="1:107" x14ac:dyDescent="0.2">
      <c r="A178" s="10"/>
      <c r="B178" s="11" t="s">
        <v>236</v>
      </c>
      <c r="C178" s="14">
        <v>40</v>
      </c>
      <c r="D178" s="19">
        <v>2.17</v>
      </c>
      <c r="E178" s="19">
        <v>7.55</v>
      </c>
      <c r="F178" s="19">
        <v>25.36</v>
      </c>
      <c r="G178" s="52">
        <v>129.99</v>
      </c>
      <c r="H178" s="52">
        <v>0.435</v>
      </c>
      <c r="I178" s="32">
        <v>1</v>
      </c>
    </row>
    <row r="179" spans="1:107" x14ac:dyDescent="0.2">
      <c r="A179" s="10"/>
      <c r="B179" s="11" t="s">
        <v>89</v>
      </c>
      <c r="C179" s="14" t="s">
        <v>25</v>
      </c>
      <c r="D179" s="19">
        <v>1.44</v>
      </c>
      <c r="E179" s="19">
        <v>0.9</v>
      </c>
      <c r="F179" s="19">
        <v>15.48</v>
      </c>
      <c r="G179" s="52">
        <v>80.05</v>
      </c>
      <c r="H179" s="52">
        <v>1.026</v>
      </c>
      <c r="I179" s="12" t="s">
        <v>88</v>
      </c>
    </row>
    <row r="180" spans="1:107" s="39" customFormat="1" x14ac:dyDescent="0.2">
      <c r="A180" s="34"/>
      <c r="B180" s="35"/>
      <c r="C180" s="41">
        <f>C177+C178+C179</f>
        <v>370</v>
      </c>
      <c r="D180" s="41">
        <f t="shared" ref="D180:H180" si="32">D177+D178+D179</f>
        <v>7.35</v>
      </c>
      <c r="E180" s="41">
        <f t="shared" si="32"/>
        <v>14.16</v>
      </c>
      <c r="F180" s="41">
        <f t="shared" si="32"/>
        <v>69.239999999999995</v>
      </c>
      <c r="G180" s="42">
        <f t="shared" si="32"/>
        <v>355.06</v>
      </c>
      <c r="H180" s="42">
        <f t="shared" si="32"/>
        <v>3.0209999999999999</v>
      </c>
      <c r="I180" s="38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7"/>
      <c r="BM180" s="57"/>
      <c r="BN180" s="57"/>
      <c r="BO180" s="57"/>
      <c r="BP180" s="57"/>
      <c r="BQ180" s="57"/>
      <c r="BR180" s="57"/>
      <c r="BS180" s="57"/>
      <c r="BT180" s="57"/>
      <c r="BU180" s="57"/>
      <c r="BV180" s="57"/>
      <c r="BW180" s="57"/>
      <c r="BX180" s="57"/>
      <c r="BY180" s="57"/>
      <c r="BZ180" s="57"/>
      <c r="CA180" s="57"/>
      <c r="CB180" s="57"/>
      <c r="CC180" s="57"/>
      <c r="CD180" s="57"/>
      <c r="CE180" s="57"/>
      <c r="CF180" s="57"/>
      <c r="CG180" s="57"/>
      <c r="CH180" s="57"/>
      <c r="CI180" s="57"/>
      <c r="CJ180" s="57"/>
      <c r="CK180" s="57"/>
      <c r="CL180" s="57"/>
      <c r="CM180" s="57"/>
      <c r="CN180" s="57"/>
      <c r="CO180" s="57"/>
      <c r="CP180" s="57"/>
      <c r="CQ180" s="57"/>
      <c r="CR180" s="57"/>
      <c r="CS180" s="57"/>
      <c r="CT180" s="57"/>
      <c r="CU180" s="57"/>
      <c r="CV180" s="57"/>
      <c r="CW180" s="57"/>
      <c r="CX180" s="57"/>
      <c r="CY180" s="57"/>
      <c r="CZ180" s="57"/>
      <c r="DA180" s="57"/>
      <c r="DB180" s="57"/>
      <c r="DC180" s="57"/>
    </row>
    <row r="181" spans="1:107" x14ac:dyDescent="0.2">
      <c r="A181" s="10" t="s">
        <v>26</v>
      </c>
      <c r="B181" s="11" t="s">
        <v>132</v>
      </c>
      <c r="C181" s="14" t="s">
        <v>133</v>
      </c>
      <c r="D181" s="19">
        <v>0.82</v>
      </c>
      <c r="E181" s="19">
        <v>0</v>
      </c>
      <c r="F181" s="19">
        <v>16.670000000000002</v>
      </c>
      <c r="G181" s="52">
        <v>70.41</v>
      </c>
      <c r="H181" s="52">
        <v>3.3</v>
      </c>
      <c r="I181" s="12" t="s">
        <v>131</v>
      </c>
    </row>
    <row r="182" spans="1:107" s="39" customFormat="1" x14ac:dyDescent="0.2">
      <c r="A182" s="34"/>
      <c r="B182" s="35"/>
      <c r="C182" s="41" t="str">
        <f>C181</f>
        <v>165</v>
      </c>
      <c r="D182" s="41">
        <f t="shared" ref="D182:H182" si="33">D181</f>
        <v>0.82</v>
      </c>
      <c r="E182" s="41">
        <f t="shared" si="33"/>
        <v>0</v>
      </c>
      <c r="F182" s="41">
        <f t="shared" si="33"/>
        <v>16.670000000000002</v>
      </c>
      <c r="G182" s="42">
        <f t="shared" si="33"/>
        <v>70.41</v>
      </c>
      <c r="H182" s="42">
        <f t="shared" si="33"/>
        <v>3.3</v>
      </c>
      <c r="I182" s="38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57"/>
      <c r="BV182" s="57"/>
      <c r="BW182" s="57"/>
      <c r="BX182" s="57"/>
      <c r="BY182" s="57"/>
      <c r="BZ182" s="57"/>
      <c r="CA182" s="57"/>
      <c r="CB182" s="57"/>
      <c r="CC182" s="57"/>
      <c r="CD182" s="57"/>
      <c r="CE182" s="57"/>
      <c r="CF182" s="57"/>
      <c r="CG182" s="57"/>
      <c r="CH182" s="57"/>
      <c r="CI182" s="57"/>
      <c r="CJ182" s="57"/>
      <c r="CK182" s="57"/>
      <c r="CL182" s="57"/>
      <c r="CM182" s="57"/>
      <c r="CN182" s="57"/>
      <c r="CO182" s="57"/>
      <c r="CP182" s="57"/>
      <c r="CQ182" s="57"/>
      <c r="CR182" s="57"/>
      <c r="CS182" s="57"/>
      <c r="CT182" s="57"/>
      <c r="CU182" s="57"/>
      <c r="CV182" s="57"/>
      <c r="CW182" s="57"/>
      <c r="CX182" s="57"/>
      <c r="CY182" s="57"/>
      <c r="CZ182" s="57"/>
      <c r="DA182" s="57"/>
      <c r="DB182" s="57"/>
      <c r="DC182" s="57"/>
    </row>
    <row r="183" spans="1:107" x14ac:dyDescent="0.2">
      <c r="A183" s="10" t="s">
        <v>30</v>
      </c>
      <c r="B183" s="11" t="s">
        <v>201</v>
      </c>
      <c r="C183" s="14" t="s">
        <v>46</v>
      </c>
      <c r="D183" s="19">
        <v>0.76</v>
      </c>
      <c r="E183" s="19">
        <v>3.56</v>
      </c>
      <c r="F183" s="19">
        <v>3.08</v>
      </c>
      <c r="G183" s="52">
        <v>47.6</v>
      </c>
      <c r="H183" s="52">
        <v>2.8</v>
      </c>
      <c r="I183" s="12" t="s">
        <v>19</v>
      </c>
    </row>
    <row r="184" spans="1:107" x14ac:dyDescent="0.2">
      <c r="A184" s="10"/>
      <c r="B184" s="11" t="s">
        <v>203</v>
      </c>
      <c r="C184" s="14" t="s">
        <v>16</v>
      </c>
      <c r="D184" s="19">
        <v>2.04</v>
      </c>
      <c r="E184" s="19">
        <v>3.81</v>
      </c>
      <c r="F184" s="19">
        <v>8.65</v>
      </c>
      <c r="G184" s="52">
        <v>75.95</v>
      </c>
      <c r="H184" s="52">
        <v>12.914999999999999</v>
      </c>
      <c r="I184" s="12" t="s">
        <v>202</v>
      </c>
    </row>
    <row r="185" spans="1:107" x14ac:dyDescent="0.2">
      <c r="A185" s="10"/>
      <c r="B185" s="11" t="s">
        <v>103</v>
      </c>
      <c r="C185" s="14" t="s">
        <v>29</v>
      </c>
      <c r="D185" s="19">
        <v>12.38</v>
      </c>
      <c r="E185" s="19">
        <v>8.9499999999999993</v>
      </c>
      <c r="F185" s="19">
        <v>13.03</v>
      </c>
      <c r="G185" s="52">
        <v>193.44</v>
      </c>
      <c r="H185" s="52">
        <v>19.11</v>
      </c>
      <c r="I185" s="12" t="s">
        <v>50</v>
      </c>
    </row>
    <row r="186" spans="1:107" x14ac:dyDescent="0.2">
      <c r="A186" s="10"/>
      <c r="B186" s="11" t="s">
        <v>43</v>
      </c>
      <c r="C186" s="14" t="s">
        <v>16</v>
      </c>
      <c r="D186" s="19">
        <v>0.83</v>
      </c>
      <c r="E186" s="19">
        <v>0.16</v>
      </c>
      <c r="F186" s="19">
        <v>24.57</v>
      </c>
      <c r="G186" s="52">
        <v>101.58</v>
      </c>
      <c r="H186" s="52">
        <v>7.4999999999999997E-2</v>
      </c>
      <c r="I186" s="12" t="s">
        <v>42</v>
      </c>
    </row>
    <row r="187" spans="1:107" x14ac:dyDescent="0.2">
      <c r="A187" s="10"/>
      <c r="B187" s="11" t="s">
        <v>45</v>
      </c>
      <c r="C187" s="14" t="s">
        <v>46</v>
      </c>
      <c r="D187" s="19">
        <v>2.64</v>
      </c>
      <c r="E187" s="19">
        <v>0.48</v>
      </c>
      <c r="F187" s="19">
        <v>13.72</v>
      </c>
      <c r="G187" s="52">
        <v>72.400000000000006</v>
      </c>
      <c r="H187" s="52">
        <v>0</v>
      </c>
      <c r="I187" s="12" t="s">
        <v>44</v>
      </c>
    </row>
    <row r="188" spans="1:107" s="39" customFormat="1" x14ac:dyDescent="0.2">
      <c r="A188" s="34"/>
      <c r="B188" s="35"/>
      <c r="C188" s="41">
        <f>C183+C184+C185+C186+C187</f>
        <v>520</v>
      </c>
      <c r="D188" s="41">
        <f t="shared" ref="D188:H188" si="34">D183+D184+D185+D186+D187</f>
        <v>18.649999999999999</v>
      </c>
      <c r="E188" s="41">
        <f t="shared" si="34"/>
        <v>16.96</v>
      </c>
      <c r="F188" s="41">
        <f t="shared" si="34"/>
        <v>63.05</v>
      </c>
      <c r="G188" s="42">
        <f t="shared" si="34"/>
        <v>490.97</v>
      </c>
      <c r="H188" s="42">
        <f t="shared" si="34"/>
        <v>34.900000000000006</v>
      </c>
      <c r="I188" s="38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  <c r="CZ188" s="57"/>
      <c r="DA188" s="57"/>
      <c r="DB188" s="57"/>
      <c r="DC188" s="57"/>
    </row>
    <row r="189" spans="1:107" ht="38.25" x14ac:dyDescent="0.2">
      <c r="A189" s="66" t="s">
        <v>47</v>
      </c>
      <c r="B189" s="11" t="s">
        <v>205</v>
      </c>
      <c r="C189" s="14" t="s">
        <v>29</v>
      </c>
      <c r="D189" s="19">
        <v>13.4</v>
      </c>
      <c r="E189" s="19">
        <v>15.79</v>
      </c>
      <c r="F189" s="19">
        <v>22.09</v>
      </c>
      <c r="G189" s="52">
        <v>282.66000000000003</v>
      </c>
      <c r="H189" s="52">
        <v>1.82</v>
      </c>
      <c r="I189" s="12" t="s">
        <v>204</v>
      </c>
    </row>
    <row r="190" spans="1:107" x14ac:dyDescent="0.2">
      <c r="A190" s="10"/>
      <c r="B190" s="11" t="s">
        <v>206</v>
      </c>
      <c r="C190" s="14" t="s">
        <v>25</v>
      </c>
      <c r="D190" s="19">
        <v>5.8</v>
      </c>
      <c r="E190" s="19">
        <v>5.87</v>
      </c>
      <c r="F190" s="19">
        <v>8.06</v>
      </c>
      <c r="G190" s="52">
        <v>110.2</v>
      </c>
      <c r="H190" s="52">
        <v>2.1059999999999999</v>
      </c>
      <c r="I190" s="12" t="s">
        <v>142</v>
      </c>
    </row>
    <row r="191" spans="1:107" x14ac:dyDescent="0.2">
      <c r="A191" s="10"/>
      <c r="B191" s="11" t="s">
        <v>21</v>
      </c>
      <c r="C191" s="14" t="s">
        <v>82</v>
      </c>
      <c r="D191" s="19">
        <v>1.2</v>
      </c>
      <c r="E191" s="19">
        <v>0.3</v>
      </c>
      <c r="F191" s="19">
        <v>17.73</v>
      </c>
      <c r="G191" s="52">
        <v>71.400000000000006</v>
      </c>
      <c r="H191" s="52">
        <v>0</v>
      </c>
      <c r="I191" s="12" t="s">
        <v>81</v>
      </c>
    </row>
    <row r="192" spans="1:107" x14ac:dyDescent="0.2">
      <c r="A192" s="10"/>
      <c r="B192" s="11" t="s">
        <v>208</v>
      </c>
      <c r="C192" s="14"/>
      <c r="D192" s="19">
        <v>0</v>
      </c>
      <c r="E192" s="19">
        <v>0</v>
      </c>
      <c r="F192" s="19">
        <v>0</v>
      </c>
      <c r="G192" s="52">
        <v>0</v>
      </c>
      <c r="H192" s="52">
        <v>0</v>
      </c>
      <c r="I192" s="12" t="s">
        <v>207</v>
      </c>
    </row>
    <row r="193" spans="1:107" x14ac:dyDescent="0.2">
      <c r="A193" s="10"/>
      <c r="B193" s="11" t="s">
        <v>241</v>
      </c>
      <c r="C193" s="14">
        <v>50</v>
      </c>
      <c r="D193" s="19">
        <v>0.57999999999999996</v>
      </c>
      <c r="E193" s="19">
        <v>1.35</v>
      </c>
      <c r="F193" s="19">
        <v>3.97</v>
      </c>
      <c r="G193" s="52">
        <v>19.309999999999999</v>
      </c>
      <c r="H193" s="52">
        <v>6.4000000000000001E-2</v>
      </c>
      <c r="I193" s="32">
        <v>351</v>
      </c>
    </row>
    <row r="194" spans="1:107" s="39" customFormat="1" x14ac:dyDescent="0.2">
      <c r="A194" s="47"/>
      <c r="B194" s="48"/>
      <c r="C194" s="49">
        <f>C189+C190+C191+C192+C193</f>
        <v>400</v>
      </c>
      <c r="D194" s="49">
        <f t="shared" ref="D194:H194" si="35">D189+D190+D191+D192+D193</f>
        <v>20.979999999999997</v>
      </c>
      <c r="E194" s="49">
        <f t="shared" si="35"/>
        <v>23.310000000000002</v>
      </c>
      <c r="F194" s="49">
        <f t="shared" si="35"/>
        <v>51.849999999999994</v>
      </c>
      <c r="G194" s="50">
        <f t="shared" si="35"/>
        <v>483.57</v>
      </c>
      <c r="H194" s="50">
        <f t="shared" si="35"/>
        <v>3.99</v>
      </c>
      <c r="I194" s="51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7"/>
      <c r="CA194" s="57"/>
      <c r="CB194" s="57"/>
      <c r="CC194" s="57"/>
      <c r="CD194" s="57"/>
      <c r="CE194" s="57"/>
      <c r="CF194" s="57"/>
      <c r="CG194" s="57"/>
      <c r="CH194" s="57"/>
      <c r="CI194" s="57"/>
      <c r="CJ194" s="57"/>
      <c r="CK194" s="57"/>
      <c r="CL194" s="57"/>
      <c r="CM194" s="57"/>
      <c r="CN194" s="57"/>
      <c r="CO194" s="57"/>
      <c r="CP194" s="57"/>
      <c r="CQ194" s="57"/>
      <c r="CR194" s="57"/>
      <c r="CS194" s="57"/>
      <c r="CT194" s="57"/>
      <c r="CU194" s="57"/>
      <c r="CV194" s="57"/>
      <c r="CW194" s="57"/>
      <c r="CX194" s="57"/>
      <c r="CY194" s="57"/>
      <c r="CZ194" s="57"/>
      <c r="DA194" s="57"/>
      <c r="DB194" s="57"/>
      <c r="DC194" s="57"/>
    </row>
    <row r="195" spans="1:107" s="8" customFormat="1" ht="13.5" thickBot="1" x14ac:dyDescent="0.25">
      <c r="A195" s="69" t="s">
        <v>54</v>
      </c>
      <c r="B195" s="70"/>
      <c r="C195" s="15">
        <f>SUM(C180+C182+C188+C194)</f>
        <v>1455</v>
      </c>
      <c r="D195" s="20">
        <v>45.699999999999996</v>
      </c>
      <c r="E195" s="20">
        <v>51.13</v>
      </c>
      <c r="F195" s="20">
        <v>203.99</v>
      </c>
      <c r="G195" s="61">
        <f>SUM(G180+G182+G188+G194)</f>
        <v>1400.01</v>
      </c>
      <c r="H195" s="61">
        <v>49.887000000000008</v>
      </c>
      <c r="I195" s="13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6"/>
      <c r="BH195" s="56"/>
      <c r="BI195" s="56"/>
      <c r="BJ195" s="56"/>
      <c r="BK195" s="56"/>
      <c r="BL195" s="56"/>
      <c r="BM195" s="56"/>
      <c r="BN195" s="56"/>
      <c r="BO195" s="56"/>
      <c r="BP195" s="56"/>
      <c r="BQ195" s="56"/>
      <c r="BR195" s="56"/>
      <c r="BS195" s="56"/>
      <c r="BT195" s="56"/>
      <c r="BU195" s="56"/>
      <c r="BV195" s="56"/>
      <c r="BW195" s="56"/>
      <c r="BX195" s="56"/>
      <c r="BY195" s="56"/>
      <c r="BZ195" s="56"/>
      <c r="CA195" s="56"/>
      <c r="CB195" s="56"/>
      <c r="CC195" s="56"/>
      <c r="CD195" s="56"/>
      <c r="CE195" s="56"/>
      <c r="CF195" s="56"/>
      <c r="CG195" s="56"/>
      <c r="CH195" s="56"/>
      <c r="CI195" s="56"/>
      <c r="CJ195" s="56"/>
      <c r="CK195" s="56"/>
      <c r="CL195" s="56"/>
      <c r="CM195" s="56"/>
      <c r="CN195" s="56"/>
      <c r="CO195" s="56"/>
      <c r="CP195" s="56"/>
      <c r="CQ195" s="56"/>
      <c r="CR195" s="56"/>
      <c r="CS195" s="56"/>
      <c r="CT195" s="56"/>
      <c r="CU195" s="56"/>
      <c r="CV195" s="56"/>
      <c r="CW195" s="56"/>
      <c r="CX195" s="56"/>
      <c r="CY195" s="56"/>
      <c r="CZ195" s="56"/>
      <c r="DA195" s="56"/>
      <c r="DB195" s="56"/>
      <c r="DC195" s="56"/>
    </row>
    <row r="196" spans="1:107" s="8" customFormat="1" x14ac:dyDescent="0.2">
      <c r="A196" s="71" t="s">
        <v>210</v>
      </c>
      <c r="B196" s="72"/>
      <c r="C196" s="72"/>
      <c r="D196" s="72"/>
      <c r="E196" s="72"/>
      <c r="F196" s="72"/>
      <c r="G196" s="72"/>
      <c r="H196" s="72"/>
      <c r="I196" s="73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  <c r="BM196" s="56"/>
      <c r="BN196" s="56"/>
      <c r="BO196" s="56"/>
      <c r="BP196" s="56"/>
      <c r="BQ196" s="56"/>
      <c r="BR196" s="56"/>
      <c r="BS196" s="56"/>
      <c r="BT196" s="56"/>
      <c r="BU196" s="56"/>
      <c r="BV196" s="56"/>
      <c r="BW196" s="56"/>
      <c r="BX196" s="56"/>
      <c r="BY196" s="56"/>
      <c r="BZ196" s="56"/>
      <c r="CA196" s="56"/>
      <c r="CB196" s="56"/>
      <c r="CC196" s="56"/>
      <c r="CD196" s="56"/>
      <c r="CE196" s="56"/>
      <c r="CF196" s="56"/>
      <c r="CG196" s="56"/>
      <c r="CH196" s="56"/>
      <c r="CI196" s="56"/>
      <c r="CJ196" s="56"/>
      <c r="CK196" s="56"/>
      <c r="CL196" s="56"/>
      <c r="CM196" s="56"/>
      <c r="CN196" s="56"/>
      <c r="CO196" s="56"/>
      <c r="CP196" s="56"/>
      <c r="CQ196" s="56"/>
      <c r="CR196" s="56"/>
      <c r="CS196" s="56"/>
      <c r="CT196" s="56"/>
      <c r="CU196" s="56"/>
      <c r="CV196" s="56"/>
      <c r="CW196" s="56"/>
      <c r="CX196" s="56"/>
      <c r="CY196" s="56"/>
      <c r="CZ196" s="56"/>
      <c r="DA196" s="56"/>
      <c r="DB196" s="56"/>
      <c r="DC196" s="56"/>
    </row>
    <row r="197" spans="1:107" ht="25.5" x14ac:dyDescent="0.2">
      <c r="A197" s="10" t="s">
        <v>13</v>
      </c>
      <c r="B197" s="11" t="s">
        <v>212</v>
      </c>
      <c r="C197" s="14" t="s">
        <v>16</v>
      </c>
      <c r="D197" s="19">
        <v>3.75</v>
      </c>
      <c r="E197" s="19">
        <v>5.9</v>
      </c>
      <c r="F197" s="19">
        <v>24.84</v>
      </c>
      <c r="G197" s="52">
        <v>181.44</v>
      </c>
      <c r="H197" s="52">
        <v>1.56</v>
      </c>
      <c r="I197" s="12" t="s">
        <v>211</v>
      </c>
    </row>
    <row r="198" spans="1:107" x14ac:dyDescent="0.2">
      <c r="A198" s="10"/>
      <c r="B198" s="11" t="s">
        <v>21</v>
      </c>
      <c r="C198" s="14" t="s">
        <v>82</v>
      </c>
      <c r="D198" s="19">
        <v>1.2</v>
      </c>
      <c r="E198" s="19">
        <v>0.3</v>
      </c>
      <c r="F198" s="19">
        <v>17.73</v>
      </c>
      <c r="G198" s="52">
        <v>71.400000000000006</v>
      </c>
      <c r="H198" s="52">
        <v>0</v>
      </c>
      <c r="I198" s="12" t="s">
        <v>81</v>
      </c>
    </row>
    <row r="199" spans="1:107" x14ac:dyDescent="0.2">
      <c r="A199" s="10"/>
      <c r="B199" s="11" t="s">
        <v>113</v>
      </c>
      <c r="C199" s="14" t="s">
        <v>114</v>
      </c>
      <c r="D199" s="19">
        <v>1.87</v>
      </c>
      <c r="E199" s="19">
        <v>3</v>
      </c>
      <c r="F199" s="19">
        <v>0</v>
      </c>
      <c r="G199" s="52">
        <v>37.340000000000003</v>
      </c>
      <c r="H199" s="52">
        <v>0.14399999999999999</v>
      </c>
      <c r="I199" s="12" t="s">
        <v>112</v>
      </c>
    </row>
    <row r="200" spans="1:107" x14ac:dyDescent="0.2">
      <c r="A200" s="10"/>
      <c r="B200" s="11" t="s">
        <v>197</v>
      </c>
      <c r="C200" s="14" t="s">
        <v>58</v>
      </c>
      <c r="D200" s="19">
        <v>0.28000000000000003</v>
      </c>
      <c r="E200" s="19">
        <v>0</v>
      </c>
      <c r="F200" s="19">
        <v>16.22</v>
      </c>
      <c r="G200" s="52">
        <v>65.12</v>
      </c>
      <c r="H200" s="52">
        <v>2.92</v>
      </c>
      <c r="I200" s="12" t="s">
        <v>196</v>
      </c>
    </row>
    <row r="201" spans="1:107" s="39" customFormat="1" x14ac:dyDescent="0.2">
      <c r="A201" s="34"/>
      <c r="B201" s="35"/>
      <c r="C201" s="41">
        <f>C197+C198+C199+C200</f>
        <v>390</v>
      </c>
      <c r="D201" s="41">
        <f t="shared" ref="D201:H201" si="36">D197+D198+D199+D200</f>
        <v>7.1000000000000005</v>
      </c>
      <c r="E201" s="41">
        <f t="shared" si="36"/>
        <v>9.1999999999999993</v>
      </c>
      <c r="F201" s="41">
        <f t="shared" si="36"/>
        <v>58.79</v>
      </c>
      <c r="G201" s="42">
        <f t="shared" si="36"/>
        <v>355.3</v>
      </c>
      <c r="H201" s="42">
        <f t="shared" si="36"/>
        <v>4.6239999999999997</v>
      </c>
      <c r="I201" s="38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  <c r="BV201" s="57"/>
      <c r="BW201" s="57"/>
      <c r="BX201" s="57"/>
      <c r="BY201" s="57"/>
      <c r="BZ201" s="57"/>
      <c r="CA201" s="57"/>
      <c r="CB201" s="57"/>
      <c r="CC201" s="57"/>
      <c r="CD201" s="57"/>
      <c r="CE201" s="57"/>
      <c r="CF201" s="57"/>
      <c r="CG201" s="57"/>
      <c r="CH201" s="57"/>
      <c r="CI201" s="57"/>
      <c r="CJ201" s="57"/>
      <c r="CK201" s="57"/>
      <c r="CL201" s="57"/>
      <c r="CM201" s="57"/>
      <c r="CN201" s="57"/>
      <c r="CO201" s="57"/>
      <c r="CP201" s="57"/>
      <c r="CQ201" s="57"/>
      <c r="CR201" s="57"/>
      <c r="CS201" s="57"/>
      <c r="CT201" s="57"/>
      <c r="CU201" s="57"/>
      <c r="CV201" s="57"/>
      <c r="CW201" s="57"/>
      <c r="CX201" s="57"/>
      <c r="CY201" s="57"/>
      <c r="CZ201" s="57"/>
      <c r="DA201" s="57"/>
      <c r="DB201" s="57"/>
      <c r="DC201" s="57"/>
    </row>
    <row r="202" spans="1:107" x14ac:dyDescent="0.2">
      <c r="A202" s="10" t="s">
        <v>26</v>
      </c>
      <c r="B202" s="11" t="s">
        <v>209</v>
      </c>
      <c r="C202" s="14">
        <v>160</v>
      </c>
      <c r="D202" s="19">
        <v>1.2</v>
      </c>
      <c r="E202" s="19">
        <v>0.4</v>
      </c>
      <c r="F202" s="19">
        <v>16.8</v>
      </c>
      <c r="G202" s="52">
        <v>76</v>
      </c>
      <c r="H202" s="52">
        <v>8</v>
      </c>
      <c r="I202" s="12" t="s">
        <v>63</v>
      </c>
    </row>
    <row r="203" spans="1:107" s="39" customFormat="1" x14ac:dyDescent="0.2">
      <c r="A203" s="34"/>
      <c r="B203" s="35"/>
      <c r="C203" s="41">
        <f>C202</f>
        <v>160</v>
      </c>
      <c r="D203" s="41">
        <f t="shared" ref="D203:H203" si="37">D202</f>
        <v>1.2</v>
      </c>
      <c r="E203" s="41">
        <f t="shared" si="37"/>
        <v>0.4</v>
      </c>
      <c r="F203" s="41">
        <f t="shared" si="37"/>
        <v>16.8</v>
      </c>
      <c r="G203" s="42">
        <f t="shared" si="37"/>
        <v>76</v>
      </c>
      <c r="H203" s="42">
        <f t="shared" si="37"/>
        <v>8</v>
      </c>
      <c r="I203" s="38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57"/>
      <c r="BO203" s="57"/>
      <c r="BP203" s="57"/>
      <c r="BQ203" s="57"/>
      <c r="BR203" s="57"/>
      <c r="BS203" s="57"/>
      <c r="BT203" s="57"/>
      <c r="BU203" s="57"/>
      <c r="BV203" s="57"/>
      <c r="BW203" s="57"/>
      <c r="BX203" s="57"/>
      <c r="BY203" s="57"/>
      <c r="BZ203" s="57"/>
      <c r="CA203" s="57"/>
      <c r="CB203" s="57"/>
      <c r="CC203" s="57"/>
      <c r="CD203" s="57"/>
      <c r="CE203" s="57"/>
      <c r="CF203" s="57"/>
      <c r="CG203" s="57"/>
      <c r="CH203" s="57"/>
      <c r="CI203" s="57"/>
      <c r="CJ203" s="57"/>
      <c r="CK203" s="57"/>
      <c r="CL203" s="57"/>
      <c r="CM203" s="57"/>
      <c r="CN203" s="57"/>
      <c r="CO203" s="57"/>
      <c r="CP203" s="57"/>
      <c r="CQ203" s="57"/>
      <c r="CR203" s="57"/>
      <c r="CS203" s="57"/>
      <c r="CT203" s="57"/>
      <c r="CU203" s="57"/>
      <c r="CV203" s="57"/>
      <c r="CW203" s="57"/>
      <c r="CX203" s="57"/>
      <c r="CY203" s="57"/>
      <c r="CZ203" s="57"/>
      <c r="DA203" s="57"/>
      <c r="DB203" s="57"/>
      <c r="DC203" s="57"/>
    </row>
    <row r="204" spans="1:107" x14ac:dyDescent="0.2">
      <c r="A204" s="10" t="s">
        <v>30</v>
      </c>
      <c r="B204" s="11" t="s">
        <v>150</v>
      </c>
      <c r="C204" s="14" t="s">
        <v>38</v>
      </c>
      <c r="D204" s="19">
        <v>0.5</v>
      </c>
      <c r="E204" s="19">
        <v>0.9</v>
      </c>
      <c r="F204" s="19">
        <v>2.35</v>
      </c>
      <c r="G204" s="52">
        <v>22.5</v>
      </c>
      <c r="H204" s="52">
        <v>0</v>
      </c>
      <c r="I204" s="12" t="s">
        <v>213</v>
      </c>
    </row>
    <row r="205" spans="1:107" x14ac:dyDescent="0.2">
      <c r="A205" s="10"/>
      <c r="B205" s="11" t="s">
        <v>214</v>
      </c>
      <c r="C205" s="14" t="s">
        <v>16</v>
      </c>
      <c r="D205" s="19">
        <v>4.8</v>
      </c>
      <c r="E205" s="19">
        <v>7.2</v>
      </c>
      <c r="F205" s="19">
        <v>9.9600000000000009</v>
      </c>
      <c r="G205" s="52">
        <v>107.45</v>
      </c>
      <c r="H205" s="52">
        <v>4.53</v>
      </c>
      <c r="I205" s="12" t="s">
        <v>151</v>
      </c>
    </row>
    <row r="206" spans="1:107" x14ac:dyDescent="0.2">
      <c r="A206" s="10"/>
      <c r="B206" s="11" t="s">
        <v>216</v>
      </c>
      <c r="C206" s="14" t="s">
        <v>174</v>
      </c>
      <c r="D206" s="19">
        <v>1.3</v>
      </c>
      <c r="E206" s="19">
        <v>4.9800000000000004</v>
      </c>
      <c r="F206" s="19">
        <v>22.75</v>
      </c>
      <c r="G206" s="52">
        <v>119.34</v>
      </c>
      <c r="H206" s="52">
        <v>18.908999999999999</v>
      </c>
      <c r="I206" s="12" t="s">
        <v>215</v>
      </c>
    </row>
    <row r="207" spans="1:107" x14ac:dyDescent="0.2">
      <c r="A207" s="10"/>
      <c r="B207" s="11" t="s">
        <v>218</v>
      </c>
      <c r="C207" s="14" t="s">
        <v>38</v>
      </c>
      <c r="D207" s="19">
        <v>8.3000000000000007</v>
      </c>
      <c r="E207" s="19">
        <v>5.18</v>
      </c>
      <c r="F207" s="19">
        <v>4.57</v>
      </c>
      <c r="G207" s="52">
        <v>105.84</v>
      </c>
      <c r="H207" s="52">
        <v>14.875</v>
      </c>
      <c r="I207" s="12" t="s">
        <v>217</v>
      </c>
    </row>
    <row r="208" spans="1:107" x14ac:dyDescent="0.2">
      <c r="A208" s="10"/>
      <c r="B208" s="11" t="s">
        <v>122</v>
      </c>
      <c r="C208" s="14" t="s">
        <v>16</v>
      </c>
      <c r="D208" s="19">
        <v>0.15</v>
      </c>
      <c r="E208" s="19">
        <v>0.06</v>
      </c>
      <c r="F208" s="19">
        <v>13.07</v>
      </c>
      <c r="G208" s="52">
        <v>52.08</v>
      </c>
      <c r="H208" s="52">
        <v>30</v>
      </c>
      <c r="I208" s="12" t="s">
        <v>75</v>
      </c>
    </row>
    <row r="209" spans="1:107" x14ac:dyDescent="0.2">
      <c r="A209" s="10"/>
      <c r="B209" s="11" t="s">
        <v>45</v>
      </c>
      <c r="C209" s="14" t="s">
        <v>46</v>
      </c>
      <c r="D209" s="19">
        <v>2.64</v>
      </c>
      <c r="E209" s="19">
        <v>0.48</v>
      </c>
      <c r="F209" s="19">
        <v>13.72</v>
      </c>
      <c r="G209" s="52">
        <v>72.400000000000006</v>
      </c>
      <c r="H209" s="52">
        <v>0</v>
      </c>
      <c r="I209" s="12" t="s">
        <v>44</v>
      </c>
    </row>
    <row r="210" spans="1:107" s="39" customFormat="1" x14ac:dyDescent="0.2">
      <c r="A210" s="34"/>
      <c r="B210" s="35"/>
      <c r="C210" s="41">
        <f>C204+C205+C206+C207+C208+C209</f>
        <v>550</v>
      </c>
      <c r="D210" s="41">
        <f t="shared" ref="D210:H210" si="38">D204+D205+D206+D207+D208+D209</f>
        <v>17.690000000000001</v>
      </c>
      <c r="E210" s="41">
        <f t="shared" si="38"/>
        <v>18.799999999999997</v>
      </c>
      <c r="F210" s="41">
        <f t="shared" si="38"/>
        <v>66.42</v>
      </c>
      <c r="G210" s="42">
        <f t="shared" si="38"/>
        <v>479.61</v>
      </c>
      <c r="H210" s="42">
        <f t="shared" si="38"/>
        <v>68.313999999999993</v>
      </c>
      <c r="I210" s="38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  <c r="BK210" s="57"/>
      <c r="BL210" s="57"/>
      <c r="BM210" s="57"/>
      <c r="BN210" s="57"/>
      <c r="BO210" s="57"/>
      <c r="BP210" s="57"/>
      <c r="BQ210" s="57"/>
      <c r="BR210" s="57"/>
      <c r="BS210" s="57"/>
      <c r="BT210" s="57"/>
      <c r="BU210" s="57"/>
      <c r="BV210" s="57"/>
      <c r="BW210" s="57"/>
      <c r="BX210" s="57"/>
      <c r="BY210" s="57"/>
      <c r="BZ210" s="57"/>
      <c r="CA210" s="57"/>
      <c r="CB210" s="57"/>
      <c r="CC210" s="57"/>
      <c r="CD210" s="57"/>
      <c r="CE210" s="57"/>
      <c r="CF210" s="57"/>
      <c r="CG210" s="57"/>
      <c r="CH210" s="57"/>
      <c r="CI210" s="57"/>
      <c r="CJ210" s="57"/>
      <c r="CK210" s="57"/>
      <c r="CL210" s="57"/>
      <c r="CM210" s="57"/>
      <c r="CN210" s="57"/>
      <c r="CO210" s="57"/>
      <c r="CP210" s="57"/>
      <c r="CQ210" s="57"/>
      <c r="CR210" s="57"/>
      <c r="CS210" s="57"/>
      <c r="CT210" s="57"/>
      <c r="CU210" s="57"/>
      <c r="CV210" s="57"/>
      <c r="CW210" s="57"/>
      <c r="CX210" s="57"/>
      <c r="CY210" s="57"/>
      <c r="CZ210" s="57"/>
      <c r="DA210" s="57"/>
      <c r="DB210" s="57"/>
      <c r="DC210" s="57"/>
    </row>
    <row r="211" spans="1:107" ht="38.25" x14ac:dyDescent="0.2">
      <c r="A211" s="66" t="s">
        <v>47</v>
      </c>
      <c r="B211" s="11" t="s">
        <v>220</v>
      </c>
      <c r="C211" s="14" t="s">
        <v>58</v>
      </c>
      <c r="D211" s="19">
        <v>1.4</v>
      </c>
      <c r="E211" s="19">
        <v>0</v>
      </c>
      <c r="F211" s="19">
        <v>24</v>
      </c>
      <c r="G211" s="52">
        <v>108</v>
      </c>
      <c r="H211" s="52">
        <v>0</v>
      </c>
      <c r="I211" s="12" t="s">
        <v>219</v>
      </c>
    </row>
    <row r="212" spans="1:107" ht="25.5" x14ac:dyDescent="0.2">
      <c r="A212" s="10"/>
      <c r="B212" s="11" t="s">
        <v>222</v>
      </c>
      <c r="C212" s="14">
        <v>140</v>
      </c>
      <c r="D212" s="19">
        <v>8.74</v>
      </c>
      <c r="E212" s="19">
        <v>9.2799999999999994</v>
      </c>
      <c r="F212" s="19">
        <v>7.5</v>
      </c>
      <c r="G212" s="52">
        <v>158.38999999999999</v>
      </c>
      <c r="H212" s="52">
        <v>9.1080000000000005</v>
      </c>
      <c r="I212" s="12" t="s">
        <v>221</v>
      </c>
    </row>
    <row r="213" spans="1:107" x14ac:dyDescent="0.2">
      <c r="A213" s="10"/>
      <c r="B213" s="11" t="s">
        <v>224</v>
      </c>
      <c r="C213" s="14" t="s">
        <v>38</v>
      </c>
      <c r="D213" s="19">
        <v>1.45</v>
      </c>
      <c r="E213" s="19">
        <v>2.87</v>
      </c>
      <c r="F213" s="19">
        <v>18.489999999999998</v>
      </c>
      <c r="G213" s="52">
        <v>159.85</v>
      </c>
      <c r="H213" s="52">
        <v>0.19500000000000001</v>
      </c>
      <c r="I213" s="12" t="s">
        <v>223</v>
      </c>
    </row>
    <row r="214" spans="1:107" x14ac:dyDescent="0.2">
      <c r="A214" s="10"/>
      <c r="B214" s="11" t="s">
        <v>21</v>
      </c>
      <c r="C214" s="14" t="s">
        <v>82</v>
      </c>
      <c r="D214" s="19">
        <v>1.2</v>
      </c>
      <c r="E214" s="19">
        <v>0.3</v>
      </c>
      <c r="F214" s="19">
        <v>17.73</v>
      </c>
      <c r="G214" s="52">
        <v>71.400000000000006</v>
      </c>
      <c r="H214" s="52">
        <v>0</v>
      </c>
      <c r="I214" s="12" t="s">
        <v>81</v>
      </c>
    </row>
    <row r="215" spans="1:107" s="39" customFormat="1" x14ac:dyDescent="0.2">
      <c r="A215" s="47"/>
      <c r="B215" s="48"/>
      <c r="C215" s="49">
        <f>C211+C212+C213+C214</f>
        <v>420</v>
      </c>
      <c r="D215" s="49">
        <f t="shared" ref="D215:H215" si="39">D211+D212+D213+D214</f>
        <v>12.79</v>
      </c>
      <c r="E215" s="49">
        <f t="shared" si="39"/>
        <v>12.45</v>
      </c>
      <c r="F215" s="49">
        <f t="shared" si="39"/>
        <v>67.72</v>
      </c>
      <c r="G215" s="50">
        <f t="shared" si="39"/>
        <v>497.64</v>
      </c>
      <c r="H215" s="50">
        <f t="shared" si="39"/>
        <v>9.3030000000000008</v>
      </c>
      <c r="I215" s="51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  <c r="BM215" s="57"/>
      <c r="BN215" s="57"/>
      <c r="BO215" s="57"/>
      <c r="BP215" s="57"/>
      <c r="BQ215" s="57"/>
      <c r="BR215" s="57"/>
      <c r="BS215" s="57"/>
      <c r="BT215" s="57"/>
      <c r="BU215" s="57"/>
      <c r="BV215" s="57"/>
      <c r="BW215" s="57"/>
      <c r="BX215" s="57"/>
      <c r="BY215" s="57"/>
      <c r="BZ215" s="57"/>
      <c r="CA215" s="57"/>
      <c r="CB215" s="57"/>
      <c r="CC215" s="57"/>
      <c r="CD215" s="57"/>
      <c r="CE215" s="57"/>
      <c r="CF215" s="57"/>
      <c r="CG215" s="57"/>
      <c r="CH215" s="57"/>
      <c r="CI215" s="57"/>
      <c r="CJ215" s="57"/>
      <c r="CK215" s="57"/>
      <c r="CL215" s="57"/>
      <c r="CM215" s="57"/>
      <c r="CN215" s="57"/>
      <c r="CO215" s="57"/>
      <c r="CP215" s="57"/>
      <c r="CQ215" s="57"/>
      <c r="CR215" s="57"/>
      <c r="CS215" s="57"/>
      <c r="CT215" s="57"/>
      <c r="CU215" s="57"/>
      <c r="CV215" s="57"/>
      <c r="CW215" s="57"/>
      <c r="CX215" s="57"/>
      <c r="CY215" s="57"/>
      <c r="CZ215" s="57"/>
      <c r="DA215" s="57"/>
      <c r="DB215" s="57"/>
      <c r="DC215" s="57"/>
    </row>
    <row r="216" spans="1:107" s="8" customFormat="1" ht="13.5" thickBot="1" x14ac:dyDescent="0.25">
      <c r="A216" s="69" t="s">
        <v>54</v>
      </c>
      <c r="B216" s="70"/>
      <c r="C216" s="15">
        <f>SUM(C201+C203+C210+C215)</f>
        <v>1520</v>
      </c>
      <c r="D216" s="20">
        <v>38.420000000000009</v>
      </c>
      <c r="E216" s="20">
        <v>41.289999999999992</v>
      </c>
      <c r="F216" s="20">
        <v>214.48999999999998</v>
      </c>
      <c r="G216" s="61">
        <f>SUM(G201+G203+G210+G215)</f>
        <v>1408.5500000000002</v>
      </c>
      <c r="H216" s="61">
        <v>90.640999999999991</v>
      </c>
      <c r="I216" s="13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56"/>
      <c r="BI216" s="56"/>
      <c r="BJ216" s="56"/>
      <c r="BK216" s="56"/>
      <c r="BL216" s="56"/>
      <c r="BM216" s="56"/>
      <c r="BN216" s="56"/>
      <c r="BO216" s="56"/>
      <c r="BP216" s="56"/>
      <c r="BQ216" s="56"/>
      <c r="BR216" s="56"/>
      <c r="BS216" s="56"/>
      <c r="BT216" s="56"/>
      <c r="BU216" s="56"/>
      <c r="BV216" s="56"/>
      <c r="BW216" s="56"/>
      <c r="BX216" s="56"/>
      <c r="BY216" s="56"/>
      <c r="BZ216" s="56"/>
      <c r="CA216" s="56"/>
      <c r="CB216" s="56"/>
      <c r="CC216" s="56"/>
      <c r="CD216" s="56"/>
      <c r="CE216" s="56"/>
      <c r="CF216" s="56"/>
      <c r="CG216" s="56"/>
      <c r="CH216" s="56"/>
      <c r="CI216" s="56"/>
      <c r="CJ216" s="56"/>
      <c r="CK216" s="56"/>
      <c r="CL216" s="56"/>
      <c r="CM216" s="56"/>
      <c r="CN216" s="56"/>
      <c r="CO216" s="56"/>
      <c r="CP216" s="56"/>
      <c r="CQ216" s="56"/>
      <c r="CR216" s="56"/>
      <c r="CS216" s="56"/>
      <c r="CT216" s="56"/>
      <c r="CU216" s="56"/>
      <c r="CV216" s="56"/>
      <c r="CW216" s="56"/>
      <c r="CX216" s="56"/>
      <c r="CY216" s="56"/>
      <c r="CZ216" s="56"/>
      <c r="DA216" s="56"/>
      <c r="DB216" s="56"/>
      <c r="DC216" s="56"/>
    </row>
    <row r="217" spans="1:107" s="8" customFormat="1" x14ac:dyDescent="0.2">
      <c r="A217" s="71" t="s">
        <v>225</v>
      </c>
      <c r="B217" s="72"/>
      <c r="C217" s="24">
        <f>SUM(C28+C50+C71+C92+C111+C132+C153+C175+C195+C216)</f>
        <v>15058</v>
      </c>
      <c r="D217" s="24">
        <v>442.83999999999963</v>
      </c>
      <c r="E217" s="24">
        <v>475.36</v>
      </c>
      <c r="F217" s="24">
        <v>2038.5</v>
      </c>
      <c r="G217" s="68">
        <f>SUM(G28+G50+G71+G92+G111+G132+G153+G175+G195+G216)</f>
        <v>14069.530000000002</v>
      </c>
      <c r="H217" s="62">
        <v>702.36399999999969</v>
      </c>
      <c r="I217" s="25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  <c r="BM217" s="56"/>
      <c r="BN217" s="56"/>
      <c r="BO217" s="56"/>
      <c r="BP217" s="56"/>
      <c r="BQ217" s="56"/>
      <c r="BR217" s="56"/>
      <c r="BS217" s="56"/>
      <c r="BT217" s="56"/>
      <c r="BU217" s="56"/>
      <c r="BV217" s="56"/>
      <c r="BW217" s="56"/>
      <c r="BX217" s="56"/>
      <c r="BY217" s="56"/>
      <c r="BZ217" s="56"/>
      <c r="CA217" s="56"/>
      <c r="CB217" s="56"/>
      <c r="CC217" s="56"/>
      <c r="CD217" s="56"/>
      <c r="CE217" s="56"/>
      <c r="CF217" s="56"/>
      <c r="CG217" s="56"/>
      <c r="CH217" s="56"/>
      <c r="CI217" s="56"/>
      <c r="CJ217" s="56"/>
      <c r="CK217" s="56"/>
      <c r="CL217" s="56"/>
      <c r="CM217" s="56"/>
      <c r="CN217" s="56"/>
      <c r="CO217" s="56"/>
      <c r="CP217" s="56"/>
      <c r="CQ217" s="56"/>
      <c r="CR217" s="56"/>
      <c r="CS217" s="56"/>
      <c r="CT217" s="56"/>
      <c r="CU217" s="56"/>
      <c r="CV217" s="56"/>
      <c r="CW217" s="56"/>
      <c r="CX217" s="56"/>
      <c r="CY217" s="56"/>
      <c r="CZ217" s="56"/>
      <c r="DA217" s="56"/>
      <c r="DB217" s="56"/>
      <c r="DC217" s="56"/>
    </row>
    <row r="218" spans="1:107" s="8" customFormat="1" x14ac:dyDescent="0.2">
      <c r="A218" s="89" t="s">
        <v>226</v>
      </c>
      <c r="B218" s="90"/>
      <c r="C218" s="26">
        <v>1505.8</v>
      </c>
      <c r="D218" s="27">
        <v>44.283999999999963</v>
      </c>
      <c r="E218" s="27">
        <v>47.36</v>
      </c>
      <c r="F218" s="27">
        <v>203.85</v>
      </c>
      <c r="G218" s="63">
        <v>1406.953</v>
      </c>
      <c r="H218" s="63">
        <v>70.236399999999975</v>
      </c>
      <c r="I218" s="28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  <c r="BM218" s="56"/>
      <c r="BN218" s="56"/>
      <c r="BO218" s="56"/>
      <c r="BP218" s="56"/>
      <c r="BQ218" s="56"/>
      <c r="BR218" s="56"/>
      <c r="BS218" s="56"/>
      <c r="BT218" s="56"/>
      <c r="BU218" s="56"/>
      <c r="BV218" s="56"/>
      <c r="BW218" s="56"/>
      <c r="BX218" s="56"/>
      <c r="BY218" s="56"/>
      <c r="BZ218" s="56"/>
      <c r="CA218" s="56"/>
      <c r="CB218" s="56"/>
      <c r="CC218" s="56"/>
      <c r="CD218" s="56"/>
      <c r="CE218" s="56"/>
      <c r="CF218" s="56"/>
      <c r="CG218" s="56"/>
      <c r="CH218" s="56"/>
      <c r="CI218" s="56"/>
      <c r="CJ218" s="56"/>
      <c r="CK218" s="56"/>
      <c r="CL218" s="56"/>
      <c r="CM218" s="56"/>
      <c r="CN218" s="56"/>
      <c r="CO218" s="56"/>
      <c r="CP218" s="56"/>
      <c r="CQ218" s="56"/>
      <c r="CR218" s="56"/>
      <c r="CS218" s="56"/>
      <c r="CT218" s="56"/>
      <c r="CU218" s="56"/>
      <c r="CV218" s="56"/>
      <c r="CW218" s="56"/>
      <c r="CX218" s="56"/>
      <c r="CY218" s="56"/>
      <c r="CZ218" s="56"/>
      <c r="DA218" s="56"/>
      <c r="DB218" s="56"/>
      <c r="DC218" s="56"/>
    </row>
    <row r="219" spans="1:107" s="22" customFormat="1" ht="30" customHeight="1" thickBot="1" x14ac:dyDescent="0.25">
      <c r="A219" s="87" t="s">
        <v>227</v>
      </c>
      <c r="B219" s="88"/>
      <c r="C219" s="29"/>
      <c r="D219" s="30">
        <v>12.58</v>
      </c>
      <c r="E219" s="33">
        <v>30.29</v>
      </c>
      <c r="F219" s="30">
        <v>57.95</v>
      </c>
      <c r="G219" s="64">
        <v>14069.53</v>
      </c>
      <c r="H219" s="64">
        <v>20.58</v>
      </c>
      <c r="I219" s="31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59"/>
      <c r="BK219" s="59"/>
      <c r="BL219" s="59"/>
      <c r="BM219" s="59"/>
      <c r="BN219" s="59"/>
      <c r="BO219" s="59"/>
      <c r="BP219" s="59"/>
      <c r="BQ219" s="59"/>
      <c r="BR219" s="59"/>
      <c r="BS219" s="59"/>
      <c r="BT219" s="59"/>
      <c r="BU219" s="59"/>
      <c r="BV219" s="59"/>
      <c r="BW219" s="59"/>
      <c r="BX219" s="59"/>
      <c r="BY219" s="59"/>
      <c r="BZ219" s="59"/>
      <c r="CA219" s="59"/>
      <c r="CB219" s="59"/>
      <c r="CC219" s="59"/>
      <c r="CD219" s="59"/>
      <c r="CE219" s="59"/>
      <c r="CF219" s="59"/>
      <c r="CG219" s="59"/>
      <c r="CH219" s="59"/>
      <c r="CI219" s="59"/>
      <c r="CJ219" s="59"/>
      <c r="CK219" s="59"/>
      <c r="CL219" s="59"/>
      <c r="CM219" s="59"/>
      <c r="CN219" s="59"/>
      <c r="CO219" s="59"/>
      <c r="CP219" s="59"/>
      <c r="CQ219" s="59"/>
      <c r="CR219" s="59"/>
      <c r="CS219" s="59"/>
      <c r="CT219" s="59"/>
      <c r="CU219" s="59"/>
      <c r="CV219" s="59"/>
      <c r="CW219" s="59"/>
      <c r="CX219" s="59"/>
      <c r="CY219" s="59"/>
      <c r="CZ219" s="59"/>
      <c r="DA219" s="59"/>
      <c r="DB219" s="59"/>
      <c r="DC219" s="59"/>
    </row>
  </sheetData>
  <mergeCells count="30">
    <mergeCell ref="A93:I93"/>
    <mergeCell ref="A111:B111"/>
    <mergeCell ref="A219:B219"/>
    <mergeCell ref="A132:B132"/>
    <mergeCell ref="A133:I133"/>
    <mergeCell ref="A153:B153"/>
    <mergeCell ref="A154:I154"/>
    <mergeCell ref="A175:B175"/>
    <mergeCell ref="A176:I176"/>
    <mergeCell ref="A195:B195"/>
    <mergeCell ref="A196:I196"/>
    <mergeCell ref="A216:B216"/>
    <mergeCell ref="A217:B217"/>
    <mergeCell ref="A218:B218"/>
    <mergeCell ref="A112:I112"/>
    <mergeCell ref="A71:B71"/>
    <mergeCell ref="A72:I72"/>
    <mergeCell ref="A92:B92"/>
    <mergeCell ref="A51:I51"/>
    <mergeCell ref="A5:A6"/>
    <mergeCell ref="B5:B6"/>
    <mergeCell ref="C5:C6"/>
    <mergeCell ref="D5:F5"/>
    <mergeCell ref="G5:G6"/>
    <mergeCell ref="H5:H6"/>
    <mergeCell ref="I5:I6"/>
    <mergeCell ref="A7:I7"/>
    <mergeCell ref="A28:B28"/>
    <mergeCell ref="A29:I29"/>
    <mergeCell ref="A50:B5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Kolosok</dc:creator>
  <cp:lastModifiedBy>Тополёк</cp:lastModifiedBy>
  <cp:lastPrinted>2019-04-16T03:36:57Z</cp:lastPrinted>
  <dcterms:created xsi:type="dcterms:W3CDTF">2010-09-29T09:10:17Z</dcterms:created>
  <dcterms:modified xsi:type="dcterms:W3CDTF">2019-04-16T03:38:42Z</dcterms:modified>
</cp:coreProperties>
</file>